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680" yWindow="-30" windowWidth="13470" windowHeight="11400"/>
  </bookViews>
  <sheets>
    <sheet name="MOC-SUMMARY" sheetId="5" r:id="rId1"/>
    <sheet name="MOC-berth" sheetId="1" r:id="rId2"/>
    <sheet name="MOC-ancho" sheetId="4" r:id="rId3"/>
  </sheets>
  <calcPr calcId="144525"/>
</workbook>
</file>

<file path=xl/calcChain.xml><?xml version="1.0" encoding="utf-8"?>
<calcChain xmlns="http://schemas.openxmlformats.org/spreadsheetml/2006/main">
  <c r="AG11" i="1" l="1"/>
  <c r="S11" i="1"/>
  <c r="Y98" i="4" l="1"/>
  <c r="Q98" i="4"/>
  <c r="J11" i="4" l="1"/>
  <c r="P107" i="4" l="1"/>
  <c r="P106" i="4"/>
  <c r="P105" i="4"/>
  <c r="P102" i="4"/>
  <c r="P101" i="4"/>
  <c r="P100" i="4"/>
  <c r="P96" i="4"/>
  <c r="P95" i="4"/>
  <c r="P94" i="4"/>
  <c r="P93" i="4"/>
  <c r="P92" i="4"/>
  <c r="P91" i="4"/>
  <c r="P88" i="4"/>
  <c r="P87" i="4"/>
  <c r="P86" i="4"/>
  <c r="P85" i="4"/>
  <c r="P84" i="4"/>
  <c r="P83" i="4"/>
  <c r="P78" i="4"/>
  <c r="P77" i="4"/>
  <c r="P76" i="4"/>
  <c r="P75" i="4"/>
  <c r="P74" i="4"/>
  <c r="P73" i="4"/>
  <c r="P70" i="4"/>
  <c r="P69" i="4"/>
  <c r="P68" i="4"/>
  <c r="P67" i="4"/>
  <c r="P66" i="4"/>
  <c r="P65" i="4"/>
  <c r="P56" i="4"/>
  <c r="P55" i="4"/>
  <c r="P52" i="4"/>
  <c r="P51" i="4"/>
  <c r="P50" i="4" s="1"/>
  <c r="P48" i="4"/>
  <c r="P47" i="4"/>
  <c r="P44" i="4"/>
  <c r="P43" i="4"/>
  <c r="P40" i="4"/>
  <c r="P39" i="4"/>
  <c r="P36" i="4"/>
  <c r="P35" i="4"/>
  <c r="P32" i="4"/>
  <c r="P31" i="4"/>
  <c r="P28" i="4"/>
  <c r="P27" i="4"/>
  <c r="P24" i="4"/>
  <c r="P23" i="4"/>
  <c r="P20" i="4"/>
  <c r="P19" i="4"/>
  <c r="P16" i="4"/>
  <c r="P15" i="4"/>
  <c r="P12" i="4"/>
  <c r="P11" i="4"/>
  <c r="AG107" i="1"/>
  <c r="AG106" i="1"/>
  <c r="AG105" i="1"/>
  <c r="AG102" i="1"/>
  <c r="AG101" i="1"/>
  <c r="AG100" i="1"/>
  <c r="AG96" i="1"/>
  <c r="AG95" i="1"/>
  <c r="AG94" i="1"/>
  <c r="AG93" i="1"/>
  <c r="AG92" i="1"/>
  <c r="AG91" i="1"/>
  <c r="AG88" i="1"/>
  <c r="AG87" i="1"/>
  <c r="AG86" i="1"/>
  <c r="AG85" i="1"/>
  <c r="AG84" i="1"/>
  <c r="AG83" i="1"/>
  <c r="AG78" i="1"/>
  <c r="AG77" i="1"/>
  <c r="AG76" i="1"/>
  <c r="AG75" i="1"/>
  <c r="AG74" i="1"/>
  <c r="AG73" i="1"/>
  <c r="AG70" i="1"/>
  <c r="AG69" i="1"/>
  <c r="AG68" i="1"/>
  <c r="AG67" i="1"/>
  <c r="AG66" i="1"/>
  <c r="AG65" i="1"/>
  <c r="AG56" i="1"/>
  <c r="AG55" i="1"/>
  <c r="AG52" i="1"/>
  <c r="AG51" i="1"/>
  <c r="AG48" i="1"/>
  <c r="AG47" i="1"/>
  <c r="AG44" i="1"/>
  <c r="AG43" i="1"/>
  <c r="AG40" i="1"/>
  <c r="AG39" i="1"/>
  <c r="AG36" i="1"/>
  <c r="AG35" i="1"/>
  <c r="AG32" i="1"/>
  <c r="AG31" i="1"/>
  <c r="AG28" i="1"/>
  <c r="AG27" i="1"/>
  <c r="AG24" i="1"/>
  <c r="AG23" i="1"/>
  <c r="AG20" i="1"/>
  <c r="AG19" i="1"/>
  <c r="AG16" i="1"/>
  <c r="AG15" i="1"/>
  <c r="AG12" i="1"/>
  <c r="J107" i="4"/>
  <c r="J106" i="4"/>
  <c r="J105" i="4"/>
  <c r="J102" i="4"/>
  <c r="J101" i="4"/>
  <c r="J100" i="4"/>
  <c r="J96" i="4"/>
  <c r="J95" i="4"/>
  <c r="J94" i="4"/>
  <c r="J93" i="4"/>
  <c r="J92" i="4"/>
  <c r="J91" i="4"/>
  <c r="J88" i="4"/>
  <c r="J87" i="4"/>
  <c r="J86" i="4"/>
  <c r="J85" i="4"/>
  <c r="J84" i="4"/>
  <c r="J83" i="4"/>
  <c r="J78" i="4"/>
  <c r="J77" i="4"/>
  <c r="J76" i="4"/>
  <c r="J75" i="4"/>
  <c r="J74" i="4"/>
  <c r="J73" i="4"/>
  <c r="J70" i="4"/>
  <c r="J69" i="4"/>
  <c r="J68" i="4"/>
  <c r="J67" i="4"/>
  <c r="J66" i="4"/>
  <c r="J65" i="4"/>
  <c r="J56" i="4"/>
  <c r="J55" i="4"/>
  <c r="J54" i="4" s="1"/>
  <c r="J52" i="4"/>
  <c r="J51" i="4"/>
  <c r="J48" i="4"/>
  <c r="J47" i="4"/>
  <c r="J46" i="4" s="1"/>
  <c r="J44" i="4"/>
  <c r="J43" i="4"/>
  <c r="J40" i="4"/>
  <c r="J39" i="4"/>
  <c r="J38" i="4" s="1"/>
  <c r="J36" i="4"/>
  <c r="J35" i="4"/>
  <c r="J32" i="4"/>
  <c r="J31" i="4"/>
  <c r="J28" i="4"/>
  <c r="J27" i="4"/>
  <c r="J24" i="4"/>
  <c r="J23" i="4"/>
  <c r="J20" i="4"/>
  <c r="J19" i="4"/>
  <c r="J16" i="4"/>
  <c r="J15" i="4"/>
  <c r="J12" i="4"/>
  <c r="S107" i="1"/>
  <c r="S106" i="1"/>
  <c r="S105" i="1"/>
  <c r="S102" i="1"/>
  <c r="S101" i="1"/>
  <c r="S100" i="1"/>
  <c r="S96" i="1"/>
  <c r="S95" i="1"/>
  <c r="S94" i="1"/>
  <c r="S93" i="1"/>
  <c r="S92" i="1"/>
  <c r="S91" i="1"/>
  <c r="S88" i="1"/>
  <c r="S87" i="1"/>
  <c r="S86" i="1"/>
  <c r="S85" i="1"/>
  <c r="S84" i="1"/>
  <c r="S83" i="1"/>
  <c r="S78" i="1"/>
  <c r="S77" i="1"/>
  <c r="S76" i="1"/>
  <c r="S75" i="1"/>
  <c r="S74" i="1"/>
  <c r="S73" i="1"/>
  <c r="S70" i="1"/>
  <c r="S69" i="1"/>
  <c r="S68" i="1"/>
  <c r="S67" i="1"/>
  <c r="S66" i="1"/>
  <c r="S65" i="1"/>
  <c r="S56" i="1"/>
  <c r="S55" i="1"/>
  <c r="S52" i="1"/>
  <c r="S51" i="1"/>
  <c r="S48" i="1"/>
  <c r="S47" i="1"/>
  <c r="S44" i="1"/>
  <c r="S43" i="1"/>
  <c r="S40" i="1"/>
  <c r="S39" i="1"/>
  <c r="S36" i="1"/>
  <c r="S35" i="1"/>
  <c r="S32" i="1"/>
  <c r="S31" i="1"/>
  <c r="S28" i="1"/>
  <c r="S27" i="1"/>
  <c r="S24" i="1"/>
  <c r="S23" i="1"/>
  <c r="S20" i="1"/>
  <c r="S19" i="1"/>
  <c r="S16" i="1"/>
  <c r="S15" i="1"/>
  <c r="S12" i="1"/>
  <c r="K107" i="1"/>
  <c r="K106" i="1"/>
  <c r="K105" i="1"/>
  <c r="K102" i="1"/>
  <c r="K101" i="1"/>
  <c r="K100" i="1"/>
  <c r="K96" i="1"/>
  <c r="K95" i="1"/>
  <c r="K94" i="1"/>
  <c r="K93" i="1"/>
  <c r="K92" i="1"/>
  <c r="K91" i="1"/>
  <c r="K88" i="1"/>
  <c r="K87" i="1"/>
  <c r="K86" i="1"/>
  <c r="K85" i="1"/>
  <c r="K84" i="1"/>
  <c r="K83" i="1"/>
  <c r="K78" i="1"/>
  <c r="K77" i="1"/>
  <c r="K76" i="1"/>
  <c r="K75" i="1"/>
  <c r="K74" i="1"/>
  <c r="K73" i="1"/>
  <c r="K70" i="1"/>
  <c r="K69" i="1"/>
  <c r="K68" i="1"/>
  <c r="K67" i="1"/>
  <c r="K66" i="1"/>
  <c r="K65" i="1"/>
  <c r="K56" i="1"/>
  <c r="K55" i="1"/>
  <c r="K52" i="1"/>
  <c r="K51" i="1"/>
  <c r="K48" i="1"/>
  <c r="K47" i="1"/>
  <c r="K44" i="1"/>
  <c r="K43" i="1"/>
  <c r="K40" i="1"/>
  <c r="K39" i="1"/>
  <c r="K36" i="1"/>
  <c r="K35" i="1"/>
  <c r="K32" i="1"/>
  <c r="K31" i="1"/>
  <c r="K28" i="1"/>
  <c r="K27" i="1"/>
  <c r="K24" i="1"/>
  <c r="K23" i="1"/>
  <c r="K22" i="1" s="1"/>
  <c r="K20" i="1"/>
  <c r="K19" i="1"/>
  <c r="K16" i="1"/>
  <c r="K15" i="1"/>
  <c r="K12" i="1"/>
  <c r="K11" i="1"/>
  <c r="F107" i="1"/>
  <c r="F106" i="1"/>
  <c r="F105" i="1"/>
  <c r="F102" i="1"/>
  <c r="F101" i="1"/>
  <c r="F100" i="1"/>
  <c r="F96" i="1"/>
  <c r="F95" i="1"/>
  <c r="F94" i="1"/>
  <c r="F93" i="1"/>
  <c r="F92" i="1"/>
  <c r="F91" i="1"/>
  <c r="F88" i="1"/>
  <c r="F87" i="1"/>
  <c r="F86" i="1"/>
  <c r="F85" i="1"/>
  <c r="F84" i="1"/>
  <c r="F83" i="1"/>
  <c r="F78" i="1"/>
  <c r="F77" i="1"/>
  <c r="F76" i="1"/>
  <c r="F75" i="1"/>
  <c r="F74" i="1"/>
  <c r="F73" i="1"/>
  <c r="F70" i="1"/>
  <c r="F69" i="1"/>
  <c r="F68" i="1"/>
  <c r="F67" i="1"/>
  <c r="F66" i="1"/>
  <c r="F65" i="1"/>
  <c r="F56" i="1"/>
  <c r="F55" i="1"/>
  <c r="F52" i="1"/>
  <c r="F51" i="1"/>
  <c r="F50" i="1" s="1"/>
  <c r="F48" i="1"/>
  <c r="F47" i="1"/>
  <c r="F44" i="1"/>
  <c r="F43" i="1"/>
  <c r="F42" i="1" s="1"/>
  <c r="F40" i="1"/>
  <c r="F39" i="1"/>
  <c r="F36" i="1"/>
  <c r="F35" i="1"/>
  <c r="F34" i="1" s="1"/>
  <c r="F32" i="1"/>
  <c r="F31" i="1"/>
  <c r="F28" i="1"/>
  <c r="F27" i="1"/>
  <c r="F24" i="1"/>
  <c r="F23" i="1"/>
  <c r="F20" i="1"/>
  <c r="F19" i="1"/>
  <c r="F18" i="1" s="1"/>
  <c r="F16" i="1"/>
  <c r="F14" i="1" s="1"/>
  <c r="F15" i="1"/>
  <c r="F12" i="1"/>
  <c r="F11" i="1"/>
  <c r="F10" i="1" s="1"/>
  <c r="P10" i="4" l="1"/>
  <c r="J99" i="4"/>
  <c r="F46" i="1"/>
  <c r="F54" i="1"/>
  <c r="K18" i="1"/>
  <c r="F82" i="1"/>
  <c r="F99" i="1"/>
  <c r="F22" i="1"/>
  <c r="K54" i="1"/>
  <c r="K82" i="1"/>
  <c r="AG14" i="1"/>
  <c r="AG22" i="1"/>
  <c r="AG46" i="1"/>
  <c r="AG54" i="1"/>
  <c r="AG72" i="1"/>
  <c r="AG90" i="1"/>
  <c r="P64" i="4"/>
  <c r="P82" i="4"/>
  <c r="P14" i="4"/>
  <c r="P22" i="4"/>
  <c r="P30" i="4"/>
  <c r="P38" i="4"/>
  <c r="P46" i="4"/>
  <c r="F72" i="1"/>
  <c r="S10" i="1"/>
  <c r="S18" i="1"/>
  <c r="S26" i="1"/>
  <c r="S34" i="1"/>
  <c r="S42" i="1"/>
  <c r="S50" i="1"/>
  <c r="AG18" i="1"/>
  <c r="AG26" i="1"/>
  <c r="AG34" i="1"/>
  <c r="AG42" i="1"/>
  <c r="AG50" i="1"/>
  <c r="F38" i="1"/>
  <c r="F104" i="1"/>
  <c r="K26" i="1"/>
  <c r="K104" i="1"/>
  <c r="AG30" i="1"/>
  <c r="AG104" i="1"/>
  <c r="J34" i="4"/>
  <c r="S90" i="1"/>
  <c r="S64" i="1"/>
  <c r="S72" i="1"/>
  <c r="J50" i="4"/>
  <c r="J82" i="4"/>
  <c r="J26" i="4"/>
  <c r="J64" i="4"/>
  <c r="J72" i="4"/>
  <c r="J90" i="4"/>
  <c r="P90" i="4"/>
  <c r="P80" i="4" s="1"/>
  <c r="P104" i="4"/>
  <c r="F30" i="1"/>
  <c r="K38" i="1"/>
  <c r="S14" i="1"/>
  <c r="S22" i="1"/>
  <c r="S30" i="1"/>
  <c r="S38" i="1"/>
  <c r="S46" i="1"/>
  <c r="S54" i="1"/>
  <c r="S99" i="1"/>
  <c r="AG10" i="1"/>
  <c r="AG38" i="1"/>
  <c r="F26" i="1"/>
  <c r="F90" i="1"/>
  <c r="F80" i="1" s="1"/>
  <c r="F64" i="1"/>
  <c r="K50" i="1"/>
  <c r="S82" i="1"/>
  <c r="S104" i="1"/>
  <c r="AG64" i="1"/>
  <c r="AG62" i="1" s="1"/>
  <c r="AG82" i="1"/>
  <c r="AG80" i="1" s="1"/>
  <c r="AG99" i="1"/>
  <c r="AG98" i="1" s="1"/>
  <c r="K34" i="1"/>
  <c r="K10" i="1"/>
  <c r="K46" i="1"/>
  <c r="K42" i="1"/>
  <c r="K72" i="1"/>
  <c r="K30" i="1"/>
  <c r="K90" i="1"/>
  <c r="K14" i="1"/>
  <c r="K64" i="1"/>
  <c r="K62" i="1" s="1"/>
  <c r="K99" i="1"/>
  <c r="K98" i="1" s="1"/>
  <c r="J10" i="4"/>
  <c r="J42" i="4"/>
  <c r="P18" i="4"/>
  <c r="P26" i="4"/>
  <c r="P54" i="4"/>
  <c r="P99" i="4"/>
  <c r="P98" i="4" s="1"/>
  <c r="J14" i="4"/>
  <c r="J22" i="4"/>
  <c r="J30" i="4"/>
  <c r="P34" i="4"/>
  <c r="P42" i="4"/>
  <c r="P72" i="4"/>
  <c r="J18" i="4"/>
  <c r="J104" i="4"/>
  <c r="J98" i="4" s="1"/>
  <c r="F98" i="1" l="1"/>
  <c r="J62" i="4"/>
  <c r="S80" i="1"/>
  <c r="K80" i="1"/>
  <c r="P62" i="4"/>
  <c r="P60" i="4" s="1"/>
  <c r="AG60" i="1"/>
  <c r="F62" i="1"/>
  <c r="F60" i="1" s="1"/>
  <c r="J80" i="4"/>
  <c r="J60" i="4" s="1"/>
  <c r="S62" i="1"/>
  <c r="S98" i="1"/>
  <c r="K60" i="1"/>
  <c r="AH66" i="1"/>
  <c r="S60" i="1" l="1"/>
  <c r="A2" i="4"/>
  <c r="A2" i="1"/>
  <c r="W107" i="4" l="1"/>
  <c r="K107" i="5" s="1"/>
  <c r="V107" i="4"/>
  <c r="J107" i="5" s="1"/>
  <c r="U107" i="4"/>
  <c r="I107" i="5" s="1"/>
  <c r="T107" i="4"/>
  <c r="H107" i="5" s="1"/>
  <c r="W106" i="4"/>
  <c r="K106" i="5" s="1"/>
  <c r="V106" i="4"/>
  <c r="J106" i="5" s="1"/>
  <c r="U106" i="4"/>
  <c r="I106" i="5" s="1"/>
  <c r="T106" i="4"/>
  <c r="H106" i="5" s="1"/>
  <c r="W105" i="4"/>
  <c r="K105" i="5" s="1"/>
  <c r="V105" i="4"/>
  <c r="J105" i="5" s="1"/>
  <c r="U105" i="4"/>
  <c r="I105" i="5" s="1"/>
  <c r="T105" i="4"/>
  <c r="H105" i="5" s="1"/>
  <c r="W104" i="4"/>
  <c r="K104" i="5" s="1"/>
  <c r="V104" i="4"/>
  <c r="J104" i="5" s="1"/>
  <c r="U104" i="4"/>
  <c r="I104" i="5" s="1"/>
  <c r="T104" i="4"/>
  <c r="H104" i="5" s="1"/>
  <c r="W102" i="4"/>
  <c r="K102" i="5" s="1"/>
  <c r="V102" i="4"/>
  <c r="J102" i="5" s="1"/>
  <c r="U102" i="4"/>
  <c r="I102" i="5" s="1"/>
  <c r="T102" i="4"/>
  <c r="H102" i="5" s="1"/>
  <c r="W101" i="4"/>
  <c r="K101" i="5" s="1"/>
  <c r="V101" i="4"/>
  <c r="J101" i="5" s="1"/>
  <c r="U101" i="4"/>
  <c r="I101" i="5" s="1"/>
  <c r="T101" i="4"/>
  <c r="H101" i="5" s="1"/>
  <c r="W100" i="4"/>
  <c r="K100" i="5" s="1"/>
  <c r="V100" i="4"/>
  <c r="J100" i="5" s="1"/>
  <c r="U100" i="4"/>
  <c r="I100" i="5" s="1"/>
  <c r="T100" i="4"/>
  <c r="H100" i="5" s="1"/>
  <c r="W99" i="4"/>
  <c r="K99" i="5" s="1"/>
  <c r="V99" i="4"/>
  <c r="J99" i="5" s="1"/>
  <c r="U99" i="4"/>
  <c r="I99" i="5" s="1"/>
  <c r="T99" i="4"/>
  <c r="H99" i="5" s="1"/>
  <c r="W98" i="4"/>
  <c r="K98" i="5" s="1"/>
  <c r="V98" i="4"/>
  <c r="J98" i="5" s="1"/>
  <c r="U98" i="4"/>
  <c r="I98" i="5" s="1"/>
  <c r="T98" i="4"/>
  <c r="H98" i="5" s="1"/>
  <c r="W96" i="4"/>
  <c r="K96" i="5" s="1"/>
  <c r="V96" i="4"/>
  <c r="J96" i="5" s="1"/>
  <c r="U96" i="4"/>
  <c r="I96" i="5" s="1"/>
  <c r="T96" i="4"/>
  <c r="H96" i="5" s="1"/>
  <c r="W95" i="4"/>
  <c r="K95" i="5" s="1"/>
  <c r="V95" i="4"/>
  <c r="J95" i="5" s="1"/>
  <c r="U95" i="4"/>
  <c r="I95" i="5" s="1"/>
  <c r="T95" i="4"/>
  <c r="H95" i="5" s="1"/>
  <c r="W94" i="4"/>
  <c r="K94" i="5" s="1"/>
  <c r="V94" i="4"/>
  <c r="J94" i="5" s="1"/>
  <c r="U94" i="4"/>
  <c r="I94" i="5" s="1"/>
  <c r="T94" i="4"/>
  <c r="H94" i="5" s="1"/>
  <c r="W93" i="4"/>
  <c r="K93" i="5" s="1"/>
  <c r="V93" i="4"/>
  <c r="J93" i="5" s="1"/>
  <c r="U93" i="4"/>
  <c r="I93" i="5" s="1"/>
  <c r="T93" i="4"/>
  <c r="H93" i="5" s="1"/>
  <c r="W92" i="4"/>
  <c r="K92" i="5" s="1"/>
  <c r="V92" i="4"/>
  <c r="J92" i="5" s="1"/>
  <c r="U92" i="4"/>
  <c r="I92" i="5" s="1"/>
  <c r="T92" i="4"/>
  <c r="H92" i="5" s="1"/>
  <c r="W91" i="4"/>
  <c r="K91" i="5" s="1"/>
  <c r="V91" i="4"/>
  <c r="J91" i="5" s="1"/>
  <c r="U91" i="4"/>
  <c r="I91" i="5" s="1"/>
  <c r="T91" i="4"/>
  <c r="H91" i="5" s="1"/>
  <c r="W90" i="4"/>
  <c r="K90" i="5" s="1"/>
  <c r="V90" i="4"/>
  <c r="J90" i="5" s="1"/>
  <c r="U90" i="4"/>
  <c r="I90" i="5" s="1"/>
  <c r="T90" i="4"/>
  <c r="H90" i="5" s="1"/>
  <c r="W88" i="4"/>
  <c r="K88" i="5" s="1"/>
  <c r="V88" i="4"/>
  <c r="J88" i="5" s="1"/>
  <c r="U88" i="4"/>
  <c r="I88" i="5" s="1"/>
  <c r="T88" i="4"/>
  <c r="H88" i="5" s="1"/>
  <c r="W87" i="4"/>
  <c r="K87" i="5" s="1"/>
  <c r="V87" i="4"/>
  <c r="J87" i="5" s="1"/>
  <c r="U87" i="4"/>
  <c r="I87" i="5" s="1"/>
  <c r="T87" i="4"/>
  <c r="H87" i="5" s="1"/>
  <c r="W86" i="4"/>
  <c r="K86" i="5" s="1"/>
  <c r="V86" i="4"/>
  <c r="J86" i="5" s="1"/>
  <c r="U86" i="4"/>
  <c r="I86" i="5" s="1"/>
  <c r="T86" i="4"/>
  <c r="H86" i="5" s="1"/>
  <c r="W85" i="4"/>
  <c r="K85" i="5" s="1"/>
  <c r="V85" i="4"/>
  <c r="J85" i="5" s="1"/>
  <c r="U85" i="4"/>
  <c r="I85" i="5" s="1"/>
  <c r="T85" i="4"/>
  <c r="H85" i="5" s="1"/>
  <c r="W84" i="4"/>
  <c r="K84" i="5" s="1"/>
  <c r="V84" i="4"/>
  <c r="J84" i="5" s="1"/>
  <c r="U84" i="4"/>
  <c r="I84" i="5" s="1"/>
  <c r="T84" i="4"/>
  <c r="H84" i="5" s="1"/>
  <c r="W83" i="4"/>
  <c r="K83" i="5" s="1"/>
  <c r="V83" i="4"/>
  <c r="J83" i="5" s="1"/>
  <c r="U83" i="4"/>
  <c r="I83" i="5" s="1"/>
  <c r="T83" i="4"/>
  <c r="H83" i="5" s="1"/>
  <c r="W82" i="4"/>
  <c r="K82" i="5" s="1"/>
  <c r="V82" i="4"/>
  <c r="J82" i="5" s="1"/>
  <c r="U82" i="4"/>
  <c r="I82" i="5" s="1"/>
  <c r="T82" i="4"/>
  <c r="H82" i="5" s="1"/>
  <c r="W80" i="4"/>
  <c r="K80" i="5" s="1"/>
  <c r="V80" i="4"/>
  <c r="J80" i="5" s="1"/>
  <c r="U80" i="4"/>
  <c r="I80" i="5" s="1"/>
  <c r="T80" i="4"/>
  <c r="H80" i="5" s="1"/>
  <c r="W78" i="4"/>
  <c r="K78" i="5" s="1"/>
  <c r="V78" i="4"/>
  <c r="J78" i="5" s="1"/>
  <c r="U78" i="4"/>
  <c r="I78" i="5" s="1"/>
  <c r="T78" i="4"/>
  <c r="H78" i="5" s="1"/>
  <c r="W77" i="4"/>
  <c r="K77" i="5" s="1"/>
  <c r="V77" i="4"/>
  <c r="J77" i="5" s="1"/>
  <c r="U77" i="4"/>
  <c r="I77" i="5" s="1"/>
  <c r="T77" i="4"/>
  <c r="H77" i="5" s="1"/>
  <c r="W76" i="4"/>
  <c r="K76" i="5" s="1"/>
  <c r="V76" i="4"/>
  <c r="J76" i="5" s="1"/>
  <c r="U76" i="4"/>
  <c r="I76" i="5" s="1"/>
  <c r="T76" i="4"/>
  <c r="H76" i="5" s="1"/>
  <c r="W75" i="4"/>
  <c r="K75" i="5" s="1"/>
  <c r="V75" i="4"/>
  <c r="J75" i="5" s="1"/>
  <c r="U75" i="4"/>
  <c r="I75" i="5" s="1"/>
  <c r="T75" i="4"/>
  <c r="H75" i="5" s="1"/>
  <c r="W74" i="4"/>
  <c r="K74" i="5" s="1"/>
  <c r="V74" i="4"/>
  <c r="J74" i="5" s="1"/>
  <c r="U74" i="4"/>
  <c r="I74" i="5" s="1"/>
  <c r="T74" i="4"/>
  <c r="H74" i="5" s="1"/>
  <c r="W73" i="4"/>
  <c r="K73" i="5" s="1"/>
  <c r="V73" i="4"/>
  <c r="J73" i="5" s="1"/>
  <c r="U73" i="4"/>
  <c r="I73" i="5" s="1"/>
  <c r="T73" i="4"/>
  <c r="H73" i="5" s="1"/>
  <c r="W72" i="4"/>
  <c r="K72" i="5" s="1"/>
  <c r="V72" i="4"/>
  <c r="J72" i="5" s="1"/>
  <c r="U72" i="4"/>
  <c r="I72" i="5" s="1"/>
  <c r="T72" i="4"/>
  <c r="H72" i="5" s="1"/>
  <c r="W70" i="4"/>
  <c r="K70" i="5" s="1"/>
  <c r="V70" i="4"/>
  <c r="J70" i="5" s="1"/>
  <c r="U70" i="4"/>
  <c r="I70" i="5" s="1"/>
  <c r="T70" i="4"/>
  <c r="H70" i="5" s="1"/>
  <c r="W69" i="4"/>
  <c r="K69" i="5" s="1"/>
  <c r="V69" i="4"/>
  <c r="J69" i="5" s="1"/>
  <c r="U69" i="4"/>
  <c r="I69" i="5" s="1"/>
  <c r="T69" i="4"/>
  <c r="H69" i="5" s="1"/>
  <c r="W68" i="4"/>
  <c r="K68" i="5" s="1"/>
  <c r="V68" i="4"/>
  <c r="J68" i="5" s="1"/>
  <c r="U68" i="4"/>
  <c r="I68" i="5" s="1"/>
  <c r="T68" i="4"/>
  <c r="H68" i="5" s="1"/>
  <c r="W67" i="4"/>
  <c r="K67" i="5" s="1"/>
  <c r="V67" i="4"/>
  <c r="J67" i="5" s="1"/>
  <c r="U67" i="4"/>
  <c r="I67" i="5" s="1"/>
  <c r="T67" i="4"/>
  <c r="H67" i="5" s="1"/>
  <c r="W66" i="4"/>
  <c r="K66" i="5" s="1"/>
  <c r="V66" i="4"/>
  <c r="J66" i="5" s="1"/>
  <c r="U66" i="4"/>
  <c r="I66" i="5" s="1"/>
  <c r="T66" i="4"/>
  <c r="H66" i="5" s="1"/>
  <c r="W65" i="4"/>
  <c r="K65" i="5" s="1"/>
  <c r="V65" i="4"/>
  <c r="J65" i="5" s="1"/>
  <c r="U65" i="4"/>
  <c r="I65" i="5" s="1"/>
  <c r="T65" i="4"/>
  <c r="H65" i="5" s="1"/>
  <c r="W64" i="4"/>
  <c r="K64" i="5" s="1"/>
  <c r="V64" i="4"/>
  <c r="J64" i="5" s="1"/>
  <c r="U64" i="4"/>
  <c r="I64" i="5" s="1"/>
  <c r="T64" i="4"/>
  <c r="H64" i="5" s="1"/>
  <c r="W62" i="4"/>
  <c r="K62" i="5" s="1"/>
  <c r="V62" i="4"/>
  <c r="J62" i="5" s="1"/>
  <c r="U62" i="4"/>
  <c r="I62" i="5" s="1"/>
  <c r="T62" i="4"/>
  <c r="H62" i="5" s="1"/>
  <c r="W60" i="4"/>
  <c r="K60" i="5" s="1"/>
  <c r="V60" i="4"/>
  <c r="J60" i="5" s="1"/>
  <c r="U60" i="4"/>
  <c r="I60" i="5" s="1"/>
  <c r="T60" i="4"/>
  <c r="H60" i="5" s="1"/>
  <c r="W56" i="4"/>
  <c r="K56" i="5" s="1"/>
  <c r="V56" i="4"/>
  <c r="J56" i="5" s="1"/>
  <c r="U56" i="4"/>
  <c r="I56" i="5" s="1"/>
  <c r="T56" i="4"/>
  <c r="W55" i="4"/>
  <c r="K55" i="5" s="1"/>
  <c r="V55" i="4"/>
  <c r="J55" i="5" s="1"/>
  <c r="U55" i="4"/>
  <c r="I55" i="5" s="1"/>
  <c r="T55" i="4"/>
  <c r="H55" i="5" s="1"/>
  <c r="W54" i="4"/>
  <c r="K54" i="5" s="1"/>
  <c r="V54" i="4"/>
  <c r="J54" i="5" s="1"/>
  <c r="U54" i="4"/>
  <c r="I54" i="5" s="1"/>
  <c r="T54" i="4"/>
  <c r="H54" i="5" s="1"/>
  <c r="W52" i="4"/>
  <c r="K52" i="5" s="1"/>
  <c r="V52" i="4"/>
  <c r="J52" i="5" s="1"/>
  <c r="U52" i="4"/>
  <c r="I52" i="5" s="1"/>
  <c r="T52" i="4"/>
  <c r="H52" i="5" s="1"/>
  <c r="W51" i="4"/>
  <c r="K51" i="5" s="1"/>
  <c r="V51" i="4"/>
  <c r="J51" i="5" s="1"/>
  <c r="U51" i="4"/>
  <c r="I51" i="5" s="1"/>
  <c r="T51" i="4"/>
  <c r="H51" i="5" s="1"/>
  <c r="W50" i="4"/>
  <c r="K50" i="5" s="1"/>
  <c r="V50" i="4"/>
  <c r="J50" i="5" s="1"/>
  <c r="U50" i="4"/>
  <c r="I50" i="5" s="1"/>
  <c r="T50" i="4"/>
  <c r="H50" i="5" s="1"/>
  <c r="W48" i="4"/>
  <c r="K48" i="5" s="1"/>
  <c r="V48" i="4"/>
  <c r="J48" i="5" s="1"/>
  <c r="U48" i="4"/>
  <c r="I48" i="5" s="1"/>
  <c r="T48" i="4"/>
  <c r="H48" i="5" s="1"/>
  <c r="W47" i="4"/>
  <c r="K47" i="5" s="1"/>
  <c r="V47" i="4"/>
  <c r="J47" i="5" s="1"/>
  <c r="U47" i="4"/>
  <c r="I47" i="5" s="1"/>
  <c r="T47" i="4"/>
  <c r="H47" i="5" s="1"/>
  <c r="W46" i="4"/>
  <c r="K46" i="5" s="1"/>
  <c r="V46" i="4"/>
  <c r="J46" i="5" s="1"/>
  <c r="U46" i="4"/>
  <c r="I46" i="5" s="1"/>
  <c r="T46" i="4"/>
  <c r="H46" i="5" s="1"/>
  <c r="W44" i="4"/>
  <c r="K44" i="5" s="1"/>
  <c r="V44" i="4"/>
  <c r="J44" i="5" s="1"/>
  <c r="U44" i="4"/>
  <c r="I44" i="5" s="1"/>
  <c r="T44" i="4"/>
  <c r="H44" i="5" s="1"/>
  <c r="W43" i="4"/>
  <c r="K43" i="5" s="1"/>
  <c r="V43" i="4"/>
  <c r="J43" i="5" s="1"/>
  <c r="U43" i="4"/>
  <c r="I43" i="5" s="1"/>
  <c r="T43" i="4"/>
  <c r="H43" i="5" s="1"/>
  <c r="W42" i="4"/>
  <c r="K42" i="5" s="1"/>
  <c r="V42" i="4"/>
  <c r="J42" i="5" s="1"/>
  <c r="U42" i="4"/>
  <c r="I42" i="5" s="1"/>
  <c r="T42" i="4"/>
  <c r="H42" i="5" s="1"/>
  <c r="W41" i="4"/>
  <c r="V41" i="4"/>
  <c r="U41" i="4"/>
  <c r="T41" i="4"/>
  <c r="W40" i="4"/>
  <c r="K40" i="5" s="1"/>
  <c r="V40" i="4"/>
  <c r="J40" i="5" s="1"/>
  <c r="U40" i="4"/>
  <c r="I40" i="5" s="1"/>
  <c r="T40" i="4"/>
  <c r="H40" i="5" s="1"/>
  <c r="W39" i="4"/>
  <c r="K39" i="5" s="1"/>
  <c r="V39" i="4"/>
  <c r="J39" i="5" s="1"/>
  <c r="U39" i="4"/>
  <c r="I39" i="5" s="1"/>
  <c r="T39" i="4"/>
  <c r="H39" i="5" s="1"/>
  <c r="W38" i="4"/>
  <c r="K38" i="5" s="1"/>
  <c r="V38" i="4"/>
  <c r="J38" i="5" s="1"/>
  <c r="U38" i="4"/>
  <c r="I38" i="5" s="1"/>
  <c r="T38" i="4"/>
  <c r="H38" i="5" s="1"/>
  <c r="W36" i="4"/>
  <c r="K36" i="5" s="1"/>
  <c r="V36" i="4"/>
  <c r="J36" i="5" s="1"/>
  <c r="U36" i="4"/>
  <c r="I36" i="5" s="1"/>
  <c r="T36" i="4"/>
  <c r="H36" i="5" s="1"/>
  <c r="W35" i="4"/>
  <c r="K35" i="5" s="1"/>
  <c r="V35" i="4"/>
  <c r="J35" i="5" s="1"/>
  <c r="U35" i="4"/>
  <c r="I35" i="5" s="1"/>
  <c r="T35" i="4"/>
  <c r="H35" i="5" s="1"/>
  <c r="W34" i="4"/>
  <c r="K34" i="5" s="1"/>
  <c r="V34" i="4"/>
  <c r="J34" i="5" s="1"/>
  <c r="U34" i="4"/>
  <c r="I34" i="5" s="1"/>
  <c r="T34" i="4"/>
  <c r="H34" i="5" s="1"/>
  <c r="W32" i="4"/>
  <c r="K32" i="5" s="1"/>
  <c r="V32" i="4"/>
  <c r="J32" i="5" s="1"/>
  <c r="U32" i="4"/>
  <c r="I32" i="5" s="1"/>
  <c r="T32" i="4"/>
  <c r="H32" i="5" s="1"/>
  <c r="W31" i="4"/>
  <c r="K31" i="5" s="1"/>
  <c r="V31" i="4"/>
  <c r="J31" i="5" s="1"/>
  <c r="U31" i="4"/>
  <c r="I31" i="5" s="1"/>
  <c r="T31" i="4"/>
  <c r="H31" i="5" s="1"/>
  <c r="W30" i="4"/>
  <c r="K30" i="5" s="1"/>
  <c r="V30" i="4"/>
  <c r="J30" i="5" s="1"/>
  <c r="U30" i="4"/>
  <c r="I30" i="5" s="1"/>
  <c r="T30" i="4"/>
  <c r="H30" i="5" s="1"/>
  <c r="W28" i="4"/>
  <c r="K28" i="5" s="1"/>
  <c r="V28" i="4"/>
  <c r="J28" i="5" s="1"/>
  <c r="U28" i="4"/>
  <c r="I28" i="5" s="1"/>
  <c r="T28" i="4"/>
  <c r="H28" i="5" s="1"/>
  <c r="W27" i="4"/>
  <c r="K27" i="5" s="1"/>
  <c r="V27" i="4"/>
  <c r="J27" i="5" s="1"/>
  <c r="U27" i="4"/>
  <c r="I27" i="5" s="1"/>
  <c r="T27" i="4"/>
  <c r="H27" i="5" s="1"/>
  <c r="W26" i="4"/>
  <c r="K26" i="5" s="1"/>
  <c r="V26" i="4"/>
  <c r="J26" i="5" s="1"/>
  <c r="U26" i="4"/>
  <c r="I26" i="5" s="1"/>
  <c r="T26" i="4"/>
  <c r="H26" i="5" s="1"/>
  <c r="W24" i="4"/>
  <c r="K24" i="5" s="1"/>
  <c r="V24" i="4"/>
  <c r="J24" i="5" s="1"/>
  <c r="U24" i="4"/>
  <c r="I24" i="5" s="1"/>
  <c r="T24" i="4"/>
  <c r="H24" i="5" s="1"/>
  <c r="W23" i="4"/>
  <c r="K23" i="5" s="1"/>
  <c r="V23" i="4"/>
  <c r="J23" i="5" s="1"/>
  <c r="U23" i="4"/>
  <c r="I23" i="5" s="1"/>
  <c r="T23" i="4"/>
  <c r="H23" i="5" s="1"/>
  <c r="W22" i="4"/>
  <c r="K22" i="5" s="1"/>
  <c r="V22" i="4"/>
  <c r="J22" i="5" s="1"/>
  <c r="U22" i="4"/>
  <c r="I22" i="5" s="1"/>
  <c r="T22" i="4"/>
  <c r="H22" i="5" s="1"/>
  <c r="W20" i="4"/>
  <c r="K20" i="5" s="1"/>
  <c r="V20" i="4"/>
  <c r="J20" i="5" s="1"/>
  <c r="U20" i="4"/>
  <c r="I20" i="5" s="1"/>
  <c r="T20" i="4"/>
  <c r="H20" i="5" s="1"/>
  <c r="W19" i="4"/>
  <c r="K19" i="5" s="1"/>
  <c r="V19" i="4"/>
  <c r="J19" i="5" s="1"/>
  <c r="U19" i="4"/>
  <c r="I19" i="5" s="1"/>
  <c r="T19" i="4"/>
  <c r="H19" i="5" s="1"/>
  <c r="W18" i="4"/>
  <c r="K18" i="5" s="1"/>
  <c r="V18" i="4"/>
  <c r="J18" i="5" s="1"/>
  <c r="U18" i="4"/>
  <c r="I18" i="5" s="1"/>
  <c r="T18" i="4"/>
  <c r="H18" i="5" s="1"/>
  <c r="W16" i="4"/>
  <c r="K16" i="5" s="1"/>
  <c r="V16" i="4"/>
  <c r="J16" i="5" s="1"/>
  <c r="U16" i="4"/>
  <c r="I16" i="5" s="1"/>
  <c r="T16" i="4"/>
  <c r="H16" i="5" s="1"/>
  <c r="W15" i="4"/>
  <c r="K15" i="5" s="1"/>
  <c r="V15" i="4"/>
  <c r="J15" i="5" s="1"/>
  <c r="U15" i="4"/>
  <c r="I15" i="5" s="1"/>
  <c r="T15" i="4"/>
  <c r="H15" i="5" s="1"/>
  <c r="W14" i="4"/>
  <c r="K14" i="5" s="1"/>
  <c r="V14" i="4"/>
  <c r="J14" i="5" s="1"/>
  <c r="U14" i="4"/>
  <c r="I14" i="5" s="1"/>
  <c r="T14" i="4"/>
  <c r="H14" i="5" s="1"/>
  <c r="W12" i="4"/>
  <c r="K12" i="5" s="1"/>
  <c r="V12" i="4"/>
  <c r="J12" i="5" s="1"/>
  <c r="U12" i="4"/>
  <c r="I12" i="5" s="1"/>
  <c r="T12" i="4"/>
  <c r="H12" i="5" s="1"/>
  <c r="W11" i="4"/>
  <c r="K11" i="5" s="1"/>
  <c r="V11" i="4"/>
  <c r="J11" i="5" s="1"/>
  <c r="U11" i="4"/>
  <c r="I11" i="5" s="1"/>
  <c r="T11" i="4"/>
  <c r="H11" i="5" s="1"/>
  <c r="W10" i="4"/>
  <c r="K10" i="5" s="1"/>
  <c r="V10" i="4"/>
  <c r="J10" i="5" s="1"/>
  <c r="U10" i="4"/>
  <c r="I10" i="5" s="1"/>
  <c r="T10" i="4"/>
  <c r="H10" i="5" s="1"/>
  <c r="AN107" i="1"/>
  <c r="G107" i="5" s="1"/>
  <c r="AM107" i="1"/>
  <c r="F107" i="5" s="1"/>
  <c r="AL107" i="1"/>
  <c r="E107" i="5" s="1"/>
  <c r="AK107" i="1"/>
  <c r="AN106" i="1"/>
  <c r="G106" i="5" s="1"/>
  <c r="AM106" i="1"/>
  <c r="F106" i="5" s="1"/>
  <c r="AL106" i="1"/>
  <c r="E106" i="5" s="1"/>
  <c r="AK106" i="1"/>
  <c r="AN105" i="1"/>
  <c r="G105" i="5" s="1"/>
  <c r="AM105" i="1"/>
  <c r="F105" i="5" s="1"/>
  <c r="AL105" i="1"/>
  <c r="E105" i="5" s="1"/>
  <c r="AK105" i="1"/>
  <c r="AN104" i="1"/>
  <c r="G104" i="5" s="1"/>
  <c r="AM104" i="1"/>
  <c r="F104" i="5" s="1"/>
  <c r="AL104" i="1"/>
  <c r="E104" i="5" s="1"/>
  <c r="AK104" i="1"/>
  <c r="D104" i="5" s="1"/>
  <c r="AN102" i="1"/>
  <c r="G102" i="5" s="1"/>
  <c r="AM102" i="1"/>
  <c r="F102" i="5" s="1"/>
  <c r="AL102" i="1"/>
  <c r="E102" i="5" s="1"/>
  <c r="AK102" i="1"/>
  <c r="AN101" i="1"/>
  <c r="G101" i="5" s="1"/>
  <c r="AM101" i="1"/>
  <c r="F101" i="5" s="1"/>
  <c r="AL101" i="1"/>
  <c r="E101" i="5" s="1"/>
  <c r="AK101" i="1"/>
  <c r="AN100" i="1"/>
  <c r="G100" i="5" s="1"/>
  <c r="AM100" i="1"/>
  <c r="F100" i="5" s="1"/>
  <c r="AL100" i="1"/>
  <c r="E100" i="5" s="1"/>
  <c r="AK100" i="1"/>
  <c r="AN99" i="1"/>
  <c r="G99" i="5" s="1"/>
  <c r="AM99" i="1"/>
  <c r="F99" i="5" s="1"/>
  <c r="AL99" i="1"/>
  <c r="E99" i="5" s="1"/>
  <c r="AK99" i="1"/>
  <c r="D99" i="5" s="1"/>
  <c r="AN98" i="1"/>
  <c r="G98" i="5" s="1"/>
  <c r="AM98" i="1"/>
  <c r="F98" i="5" s="1"/>
  <c r="AL98" i="1"/>
  <c r="E98" i="5" s="1"/>
  <c r="AK98" i="1"/>
  <c r="D98" i="5" s="1"/>
  <c r="AN96" i="1"/>
  <c r="G96" i="5" s="1"/>
  <c r="AM96" i="1"/>
  <c r="F96" i="5" s="1"/>
  <c r="AL96" i="1"/>
  <c r="E96" i="5" s="1"/>
  <c r="AK96" i="1"/>
  <c r="AN95" i="1"/>
  <c r="G95" i="5" s="1"/>
  <c r="AM95" i="1"/>
  <c r="F95" i="5" s="1"/>
  <c r="AL95" i="1"/>
  <c r="E95" i="5" s="1"/>
  <c r="AK95" i="1"/>
  <c r="AN94" i="1"/>
  <c r="G94" i="5" s="1"/>
  <c r="AM94" i="1"/>
  <c r="F94" i="5" s="1"/>
  <c r="AL94" i="1"/>
  <c r="E94" i="5" s="1"/>
  <c r="AK94" i="1"/>
  <c r="AN93" i="1"/>
  <c r="G93" i="5" s="1"/>
  <c r="AM93" i="1"/>
  <c r="F93" i="5" s="1"/>
  <c r="AL93" i="1"/>
  <c r="E93" i="5" s="1"/>
  <c r="AK93" i="1"/>
  <c r="AN92" i="1"/>
  <c r="G92" i="5" s="1"/>
  <c r="AM92" i="1"/>
  <c r="F92" i="5" s="1"/>
  <c r="AL92" i="1"/>
  <c r="E92" i="5" s="1"/>
  <c r="AK92" i="1"/>
  <c r="AN91" i="1"/>
  <c r="G91" i="5" s="1"/>
  <c r="AM91" i="1"/>
  <c r="F91" i="5" s="1"/>
  <c r="AL91" i="1"/>
  <c r="E91" i="5" s="1"/>
  <c r="AK91" i="1"/>
  <c r="AN90" i="1"/>
  <c r="G90" i="5" s="1"/>
  <c r="AM90" i="1"/>
  <c r="F90" i="5" s="1"/>
  <c r="AL90" i="1"/>
  <c r="E90" i="5" s="1"/>
  <c r="AK90" i="1"/>
  <c r="D90" i="5" s="1"/>
  <c r="AN88" i="1"/>
  <c r="G88" i="5" s="1"/>
  <c r="AM88" i="1"/>
  <c r="F88" i="5" s="1"/>
  <c r="AL88" i="1"/>
  <c r="E88" i="5" s="1"/>
  <c r="AK88" i="1"/>
  <c r="AN87" i="1"/>
  <c r="G87" i="5" s="1"/>
  <c r="AM87" i="1"/>
  <c r="F87" i="5" s="1"/>
  <c r="AL87" i="1"/>
  <c r="E87" i="5" s="1"/>
  <c r="AK87" i="1"/>
  <c r="AN86" i="1"/>
  <c r="G86" i="5" s="1"/>
  <c r="AM86" i="1"/>
  <c r="F86" i="5" s="1"/>
  <c r="AL86" i="1"/>
  <c r="E86" i="5" s="1"/>
  <c r="AK86" i="1"/>
  <c r="AN85" i="1"/>
  <c r="G85" i="5" s="1"/>
  <c r="AM85" i="1"/>
  <c r="F85" i="5" s="1"/>
  <c r="AL85" i="1"/>
  <c r="E85" i="5" s="1"/>
  <c r="AK85" i="1"/>
  <c r="AN84" i="1"/>
  <c r="G84" i="5" s="1"/>
  <c r="AM84" i="1"/>
  <c r="F84" i="5" s="1"/>
  <c r="AL84" i="1"/>
  <c r="E84" i="5" s="1"/>
  <c r="AK84" i="1"/>
  <c r="AN83" i="1"/>
  <c r="G83" i="5" s="1"/>
  <c r="AM83" i="1"/>
  <c r="F83" i="5" s="1"/>
  <c r="AL83" i="1"/>
  <c r="E83" i="5" s="1"/>
  <c r="AK83" i="1"/>
  <c r="AN82" i="1"/>
  <c r="G82" i="5" s="1"/>
  <c r="AM82" i="1"/>
  <c r="F82" i="5" s="1"/>
  <c r="AL82" i="1"/>
  <c r="E82" i="5" s="1"/>
  <c r="AK82" i="1"/>
  <c r="D82" i="5" s="1"/>
  <c r="AN80" i="1"/>
  <c r="G80" i="5" s="1"/>
  <c r="AM80" i="1"/>
  <c r="F80" i="5" s="1"/>
  <c r="AL80" i="1"/>
  <c r="E80" i="5" s="1"/>
  <c r="AK80" i="1"/>
  <c r="D80" i="5" s="1"/>
  <c r="AN78" i="1"/>
  <c r="G78" i="5" s="1"/>
  <c r="AM78" i="1"/>
  <c r="F78" i="5" s="1"/>
  <c r="AL78" i="1"/>
  <c r="E78" i="5" s="1"/>
  <c r="AK78" i="1"/>
  <c r="AN77" i="1"/>
  <c r="G77" i="5" s="1"/>
  <c r="AM77" i="1"/>
  <c r="F77" i="5" s="1"/>
  <c r="AL77" i="1"/>
  <c r="E77" i="5" s="1"/>
  <c r="AK77" i="1"/>
  <c r="AN76" i="1"/>
  <c r="G76" i="5" s="1"/>
  <c r="AM76" i="1"/>
  <c r="F76" i="5" s="1"/>
  <c r="AL76" i="1"/>
  <c r="E76" i="5" s="1"/>
  <c r="AK76" i="1"/>
  <c r="AN75" i="1"/>
  <c r="G75" i="5" s="1"/>
  <c r="AM75" i="1"/>
  <c r="F75" i="5" s="1"/>
  <c r="AL75" i="1"/>
  <c r="E75" i="5" s="1"/>
  <c r="AK75" i="1"/>
  <c r="AN74" i="1"/>
  <c r="G74" i="5" s="1"/>
  <c r="AM74" i="1"/>
  <c r="F74" i="5" s="1"/>
  <c r="AL74" i="1"/>
  <c r="E74" i="5" s="1"/>
  <c r="AK74" i="1"/>
  <c r="AN73" i="1"/>
  <c r="G73" i="5" s="1"/>
  <c r="AM73" i="1"/>
  <c r="F73" i="5" s="1"/>
  <c r="AL73" i="1"/>
  <c r="E73" i="5" s="1"/>
  <c r="AK73" i="1"/>
  <c r="AN72" i="1"/>
  <c r="G72" i="5" s="1"/>
  <c r="AM72" i="1"/>
  <c r="F72" i="5" s="1"/>
  <c r="AL72" i="1"/>
  <c r="E72" i="5" s="1"/>
  <c r="AK72" i="1"/>
  <c r="D72" i="5" s="1"/>
  <c r="AN70" i="1"/>
  <c r="G70" i="5" s="1"/>
  <c r="AM70" i="1"/>
  <c r="F70" i="5" s="1"/>
  <c r="AL70" i="1"/>
  <c r="E70" i="5" s="1"/>
  <c r="AK70" i="1"/>
  <c r="AN69" i="1"/>
  <c r="G69" i="5" s="1"/>
  <c r="AM69" i="1"/>
  <c r="F69" i="5" s="1"/>
  <c r="AL69" i="1"/>
  <c r="E69" i="5" s="1"/>
  <c r="AK69" i="1"/>
  <c r="D69" i="5" s="1"/>
  <c r="AN68" i="1"/>
  <c r="G68" i="5" s="1"/>
  <c r="AM68" i="1"/>
  <c r="F68" i="5" s="1"/>
  <c r="AL68" i="1"/>
  <c r="E68" i="5" s="1"/>
  <c r="AK68" i="1"/>
  <c r="AN67" i="1"/>
  <c r="G67" i="5" s="1"/>
  <c r="AM67" i="1"/>
  <c r="F67" i="5" s="1"/>
  <c r="AL67" i="1"/>
  <c r="E67" i="5" s="1"/>
  <c r="AK67" i="1"/>
  <c r="AN66" i="1"/>
  <c r="G66" i="5" s="1"/>
  <c r="AM66" i="1"/>
  <c r="F66" i="5" s="1"/>
  <c r="AL66" i="1"/>
  <c r="E66" i="5" s="1"/>
  <c r="AK66" i="1"/>
  <c r="AN65" i="1"/>
  <c r="G65" i="5" s="1"/>
  <c r="AM65" i="1"/>
  <c r="F65" i="5" s="1"/>
  <c r="AL65" i="1"/>
  <c r="E65" i="5" s="1"/>
  <c r="AK65" i="1"/>
  <c r="AN64" i="1"/>
  <c r="G64" i="5" s="1"/>
  <c r="AM64" i="1"/>
  <c r="F64" i="5" s="1"/>
  <c r="AL64" i="1"/>
  <c r="E64" i="5" s="1"/>
  <c r="AK64" i="1"/>
  <c r="D64" i="5" s="1"/>
  <c r="AN62" i="1"/>
  <c r="G62" i="5" s="1"/>
  <c r="AM62" i="1"/>
  <c r="F62" i="5" s="1"/>
  <c r="AL62" i="1"/>
  <c r="E62" i="5" s="1"/>
  <c r="AK62" i="1"/>
  <c r="D62" i="5" s="1"/>
  <c r="AN60" i="1"/>
  <c r="G60" i="5" s="1"/>
  <c r="AM60" i="1"/>
  <c r="F60" i="5" s="1"/>
  <c r="AL60" i="1"/>
  <c r="E60" i="5" s="1"/>
  <c r="AK60" i="1"/>
  <c r="D60" i="5" s="1"/>
  <c r="AN56" i="1"/>
  <c r="G56" i="5" s="1"/>
  <c r="AM56" i="1"/>
  <c r="F56" i="5" s="1"/>
  <c r="AL56" i="1"/>
  <c r="E56" i="5" s="1"/>
  <c r="AK56" i="1"/>
  <c r="AN55" i="1"/>
  <c r="G55" i="5" s="1"/>
  <c r="AM55" i="1"/>
  <c r="F55" i="5" s="1"/>
  <c r="AL55" i="1"/>
  <c r="E55" i="5" s="1"/>
  <c r="AK55" i="1"/>
  <c r="AN54" i="1"/>
  <c r="G54" i="5" s="1"/>
  <c r="AM54" i="1"/>
  <c r="F54" i="5" s="1"/>
  <c r="AL54" i="1"/>
  <c r="E54" i="5" s="1"/>
  <c r="AK54" i="1"/>
  <c r="D54" i="5" s="1"/>
  <c r="AN52" i="1"/>
  <c r="G52" i="5" s="1"/>
  <c r="AM52" i="1"/>
  <c r="F52" i="5" s="1"/>
  <c r="AL52" i="1"/>
  <c r="E52" i="5" s="1"/>
  <c r="AK52" i="1"/>
  <c r="AN51" i="1"/>
  <c r="G51" i="5" s="1"/>
  <c r="AM51" i="1"/>
  <c r="F51" i="5" s="1"/>
  <c r="AL51" i="1"/>
  <c r="E51" i="5" s="1"/>
  <c r="AK51" i="1"/>
  <c r="D51" i="5" s="1"/>
  <c r="AN50" i="1"/>
  <c r="G50" i="5" s="1"/>
  <c r="AM50" i="1"/>
  <c r="F50" i="5" s="1"/>
  <c r="AL50" i="1"/>
  <c r="E50" i="5" s="1"/>
  <c r="AK50" i="1"/>
  <c r="D50" i="5" s="1"/>
  <c r="AN48" i="1"/>
  <c r="G48" i="5" s="1"/>
  <c r="AM48" i="1"/>
  <c r="F48" i="5" s="1"/>
  <c r="AL48" i="1"/>
  <c r="E48" i="5" s="1"/>
  <c r="AK48" i="1"/>
  <c r="AN47" i="1"/>
  <c r="G47" i="5" s="1"/>
  <c r="AM47" i="1"/>
  <c r="F47" i="5" s="1"/>
  <c r="AL47" i="1"/>
  <c r="E47" i="5" s="1"/>
  <c r="AK47" i="1"/>
  <c r="AN46" i="1"/>
  <c r="G46" i="5" s="1"/>
  <c r="AM46" i="1"/>
  <c r="F46" i="5" s="1"/>
  <c r="AL46" i="1"/>
  <c r="E46" i="5" s="1"/>
  <c r="AK46" i="1"/>
  <c r="D46" i="5" s="1"/>
  <c r="AN44" i="1"/>
  <c r="G44" i="5" s="1"/>
  <c r="AM44" i="1"/>
  <c r="F44" i="5" s="1"/>
  <c r="AL44" i="1"/>
  <c r="E44" i="5" s="1"/>
  <c r="AK44" i="1"/>
  <c r="D44" i="5" s="1"/>
  <c r="AN43" i="1"/>
  <c r="G43" i="5" s="1"/>
  <c r="AM43" i="1"/>
  <c r="F43" i="5" s="1"/>
  <c r="AL43" i="1"/>
  <c r="E43" i="5" s="1"/>
  <c r="AK43" i="1"/>
  <c r="AN42" i="1"/>
  <c r="G42" i="5" s="1"/>
  <c r="AM42" i="1"/>
  <c r="F42" i="5" s="1"/>
  <c r="AL42" i="1"/>
  <c r="E42" i="5" s="1"/>
  <c r="AK42" i="1"/>
  <c r="D42" i="5" s="1"/>
  <c r="AN41" i="1"/>
  <c r="AM41" i="1"/>
  <c r="AL41" i="1"/>
  <c r="AK41" i="1"/>
  <c r="AN40" i="1"/>
  <c r="G40" i="5" s="1"/>
  <c r="AM40" i="1"/>
  <c r="F40" i="5" s="1"/>
  <c r="AL40" i="1"/>
  <c r="E40" i="5" s="1"/>
  <c r="AK40" i="1"/>
  <c r="D40" i="5" s="1"/>
  <c r="AN39" i="1"/>
  <c r="G39" i="5" s="1"/>
  <c r="AM39" i="1"/>
  <c r="F39" i="5" s="1"/>
  <c r="AL39" i="1"/>
  <c r="E39" i="5" s="1"/>
  <c r="AK39" i="1"/>
  <c r="AN38" i="1"/>
  <c r="G38" i="5" s="1"/>
  <c r="AM38" i="1"/>
  <c r="F38" i="5" s="1"/>
  <c r="AL38" i="1"/>
  <c r="E38" i="5" s="1"/>
  <c r="AK38" i="1"/>
  <c r="D38" i="5" s="1"/>
  <c r="AN36" i="1"/>
  <c r="G36" i="5" s="1"/>
  <c r="AM36" i="1"/>
  <c r="F36" i="5" s="1"/>
  <c r="AL36" i="1"/>
  <c r="E36" i="5" s="1"/>
  <c r="AK36" i="1"/>
  <c r="AN35" i="1"/>
  <c r="G35" i="5" s="1"/>
  <c r="AM35" i="1"/>
  <c r="F35" i="5" s="1"/>
  <c r="AL35" i="1"/>
  <c r="E35" i="5" s="1"/>
  <c r="AK35" i="1"/>
  <c r="D35" i="5" s="1"/>
  <c r="AN34" i="1"/>
  <c r="G34" i="5" s="1"/>
  <c r="AM34" i="1"/>
  <c r="F34" i="5" s="1"/>
  <c r="AL34" i="1"/>
  <c r="E34" i="5" s="1"/>
  <c r="AK34" i="1"/>
  <c r="D34" i="5" s="1"/>
  <c r="AN32" i="1"/>
  <c r="G32" i="5" s="1"/>
  <c r="AM32" i="1"/>
  <c r="F32" i="5" s="1"/>
  <c r="AL32" i="1"/>
  <c r="E32" i="5" s="1"/>
  <c r="AK32" i="1"/>
  <c r="AN31" i="1"/>
  <c r="G31" i="5" s="1"/>
  <c r="AM31" i="1"/>
  <c r="F31" i="5" s="1"/>
  <c r="AL31" i="1"/>
  <c r="E31" i="5" s="1"/>
  <c r="AK31" i="1"/>
  <c r="AN30" i="1"/>
  <c r="G30" i="5" s="1"/>
  <c r="AM30" i="1"/>
  <c r="F30" i="5" s="1"/>
  <c r="AL30" i="1"/>
  <c r="E30" i="5" s="1"/>
  <c r="AK30" i="1"/>
  <c r="D30" i="5" s="1"/>
  <c r="AN28" i="1"/>
  <c r="G28" i="5" s="1"/>
  <c r="AM28" i="1"/>
  <c r="F28" i="5" s="1"/>
  <c r="AL28" i="1"/>
  <c r="E28" i="5" s="1"/>
  <c r="AK28" i="1"/>
  <c r="D28" i="5" s="1"/>
  <c r="AN27" i="1"/>
  <c r="G27" i="5" s="1"/>
  <c r="AM27" i="1"/>
  <c r="F27" i="5" s="1"/>
  <c r="AL27" i="1"/>
  <c r="E27" i="5" s="1"/>
  <c r="AK27" i="1"/>
  <c r="AN26" i="1"/>
  <c r="G26" i="5" s="1"/>
  <c r="AM26" i="1"/>
  <c r="F26" i="5" s="1"/>
  <c r="AL26" i="1"/>
  <c r="E26" i="5" s="1"/>
  <c r="AK26" i="1"/>
  <c r="D26" i="5" s="1"/>
  <c r="AN24" i="1"/>
  <c r="G24" i="5" s="1"/>
  <c r="AM24" i="1"/>
  <c r="F24" i="5" s="1"/>
  <c r="AL24" i="1"/>
  <c r="E24" i="5" s="1"/>
  <c r="AK24" i="1"/>
  <c r="AN23" i="1"/>
  <c r="G23" i="5" s="1"/>
  <c r="AM23" i="1"/>
  <c r="F23" i="5" s="1"/>
  <c r="AL23" i="1"/>
  <c r="E23" i="5" s="1"/>
  <c r="AK23" i="1"/>
  <c r="AN22" i="1"/>
  <c r="G22" i="5" s="1"/>
  <c r="AM22" i="1"/>
  <c r="F22" i="5" s="1"/>
  <c r="AL22" i="1"/>
  <c r="E22" i="5" s="1"/>
  <c r="AK22" i="1"/>
  <c r="D22" i="5" s="1"/>
  <c r="AN20" i="1"/>
  <c r="G20" i="5" s="1"/>
  <c r="AM20" i="1"/>
  <c r="F20" i="5" s="1"/>
  <c r="AL20" i="1"/>
  <c r="E20" i="5" s="1"/>
  <c r="AK20" i="1"/>
  <c r="AN19" i="1"/>
  <c r="G19" i="5" s="1"/>
  <c r="AM19" i="1"/>
  <c r="F19" i="5" s="1"/>
  <c r="AL19" i="1"/>
  <c r="E19" i="5" s="1"/>
  <c r="AK19" i="1"/>
  <c r="AN18" i="1"/>
  <c r="G18" i="5" s="1"/>
  <c r="AM18" i="1"/>
  <c r="F18" i="5" s="1"/>
  <c r="AL18" i="1"/>
  <c r="E18" i="5" s="1"/>
  <c r="AK18" i="1"/>
  <c r="D18" i="5" s="1"/>
  <c r="AN16" i="1"/>
  <c r="G16" i="5" s="1"/>
  <c r="AM16" i="1"/>
  <c r="F16" i="5" s="1"/>
  <c r="AL16" i="1"/>
  <c r="E16" i="5" s="1"/>
  <c r="AK16" i="1"/>
  <c r="AN15" i="1"/>
  <c r="G15" i="5" s="1"/>
  <c r="AM15" i="1"/>
  <c r="F15" i="5" s="1"/>
  <c r="AL15" i="1"/>
  <c r="E15" i="5" s="1"/>
  <c r="AK15" i="1"/>
  <c r="AN14" i="1"/>
  <c r="G14" i="5" s="1"/>
  <c r="AM14" i="1"/>
  <c r="F14" i="5" s="1"/>
  <c r="AL14" i="1"/>
  <c r="E14" i="5" s="1"/>
  <c r="AK14" i="1"/>
  <c r="D14" i="5" s="1"/>
  <c r="AN12" i="1"/>
  <c r="G12" i="5" s="1"/>
  <c r="AM12" i="1"/>
  <c r="F12" i="5" s="1"/>
  <c r="AL12" i="1"/>
  <c r="E12" i="5" s="1"/>
  <c r="AK12" i="1"/>
  <c r="AN11" i="1"/>
  <c r="G11" i="5" s="1"/>
  <c r="AM11" i="1"/>
  <c r="F11" i="5" s="1"/>
  <c r="AL11" i="1"/>
  <c r="E11" i="5" s="1"/>
  <c r="AK11" i="1"/>
  <c r="AN10" i="1"/>
  <c r="G10" i="5" s="1"/>
  <c r="AM10" i="1"/>
  <c r="F10" i="5" s="1"/>
  <c r="AL10" i="1"/>
  <c r="E10" i="5" s="1"/>
  <c r="AK10" i="1"/>
  <c r="D10" i="5" s="1"/>
  <c r="Y56" i="4" l="1"/>
  <c r="H56" i="5"/>
  <c r="Y65" i="4"/>
  <c r="Y66" i="4"/>
  <c r="Y67" i="4"/>
  <c r="Y39" i="4"/>
  <c r="Y40" i="4"/>
  <c r="Y43" i="4"/>
  <c r="Y44" i="4"/>
  <c r="Y47" i="4"/>
  <c r="Y48" i="4"/>
  <c r="Y51" i="4"/>
  <c r="Y52" i="4"/>
  <c r="Y55" i="4"/>
  <c r="Y11" i="4"/>
  <c r="Y12" i="4"/>
  <c r="Y15" i="4"/>
  <c r="Y16" i="4"/>
  <c r="Y19" i="4"/>
  <c r="Y20" i="4"/>
  <c r="Y23" i="4"/>
  <c r="Y24" i="4"/>
  <c r="Y27" i="4"/>
  <c r="Y28" i="4"/>
  <c r="Y31" i="4"/>
  <c r="Y32" i="4"/>
  <c r="Y35" i="4"/>
  <c r="Y36" i="4"/>
  <c r="AP11" i="1"/>
  <c r="D11" i="5"/>
  <c r="AP12" i="1"/>
  <c r="D12" i="5"/>
  <c r="AP15" i="1"/>
  <c r="D15" i="5"/>
  <c r="AP16" i="1"/>
  <c r="D16" i="5"/>
  <c r="AP19" i="1"/>
  <c r="D19" i="5"/>
  <c r="AP20" i="1"/>
  <c r="D20" i="5"/>
  <c r="AP23" i="1"/>
  <c r="D23" i="5"/>
  <c r="AP24" i="1"/>
  <c r="D24" i="5"/>
  <c r="AP27" i="1"/>
  <c r="D27" i="5"/>
  <c r="AP31" i="1"/>
  <c r="D31" i="5"/>
  <c r="AP32" i="1"/>
  <c r="D32" i="5"/>
  <c r="AP36" i="1"/>
  <c r="D36" i="5"/>
  <c r="AP39" i="1"/>
  <c r="D39" i="5"/>
  <c r="AP43" i="1"/>
  <c r="D43" i="5"/>
  <c r="AP47" i="1"/>
  <c r="D47" i="5"/>
  <c r="AP48" i="1"/>
  <c r="D48" i="5"/>
  <c r="AP52" i="1"/>
  <c r="D52" i="5"/>
  <c r="AP55" i="1"/>
  <c r="D55" i="5"/>
  <c r="AP56" i="1"/>
  <c r="D56" i="5"/>
  <c r="AP65" i="1"/>
  <c r="D65" i="5"/>
  <c r="AP66" i="1"/>
  <c r="D66" i="5"/>
  <c r="AP67" i="1"/>
  <c r="D67" i="5"/>
  <c r="AP68" i="1"/>
  <c r="D68" i="5"/>
  <c r="AP70" i="1"/>
  <c r="D70" i="5"/>
  <c r="AP73" i="1"/>
  <c r="D73" i="5"/>
  <c r="AP74" i="1"/>
  <c r="D74" i="5"/>
  <c r="AP75" i="1"/>
  <c r="D75" i="5"/>
  <c r="AP76" i="1"/>
  <c r="D76" i="5"/>
  <c r="AP77" i="1"/>
  <c r="D77" i="5"/>
  <c r="AP78" i="1"/>
  <c r="D78" i="5"/>
  <c r="AP83" i="1"/>
  <c r="D83" i="5"/>
  <c r="AP84" i="1"/>
  <c r="D84" i="5"/>
  <c r="AP85" i="1"/>
  <c r="D85" i="5"/>
  <c r="AP86" i="1"/>
  <c r="D86" i="5"/>
  <c r="AP87" i="1"/>
  <c r="D87" i="5"/>
  <c r="AP88" i="1"/>
  <c r="D88" i="5"/>
  <c r="AP91" i="1"/>
  <c r="D91" i="5"/>
  <c r="AP92" i="1"/>
  <c r="D92" i="5"/>
  <c r="AP93" i="1"/>
  <c r="D93" i="5"/>
  <c r="AP94" i="1"/>
  <c r="D94" i="5"/>
  <c r="AP95" i="1"/>
  <c r="D95" i="5"/>
  <c r="AP96" i="1"/>
  <c r="D96" i="5"/>
  <c r="AP100" i="1"/>
  <c r="D100" i="5"/>
  <c r="L100" i="5" s="1"/>
  <c r="AP101" i="1"/>
  <c r="D101" i="5"/>
  <c r="AP102" i="1"/>
  <c r="D102" i="5"/>
  <c r="AP105" i="1"/>
  <c r="D105" i="5"/>
  <c r="L105" i="5" s="1"/>
  <c r="AP106" i="1"/>
  <c r="D106" i="5"/>
  <c r="AP107" i="1"/>
  <c r="D107" i="5"/>
  <c r="Y68" i="4"/>
  <c r="Y69" i="4"/>
  <c r="Y70" i="4"/>
  <c r="Y73" i="4"/>
  <c r="Y74" i="4"/>
  <c r="Y75" i="4"/>
  <c r="Y76" i="4"/>
  <c r="Y77" i="4"/>
  <c r="Y78" i="4"/>
  <c r="Y83" i="4"/>
  <c r="Y84" i="4"/>
  <c r="Y85" i="4"/>
  <c r="Y86" i="4"/>
  <c r="Y87" i="4"/>
  <c r="Y88" i="4"/>
  <c r="Y91" i="4"/>
  <c r="Y92" i="4"/>
  <c r="Y93" i="4"/>
  <c r="Y94" i="4"/>
  <c r="Y95" i="4"/>
  <c r="Y96" i="4"/>
  <c r="Y100" i="4"/>
  <c r="Y101" i="4"/>
  <c r="Y102" i="4"/>
  <c r="Y105" i="4"/>
  <c r="Y106" i="4"/>
  <c r="Y107" i="4"/>
  <c r="AP69" i="1"/>
  <c r="AP35" i="1"/>
  <c r="AP40" i="1"/>
  <c r="AP51" i="1"/>
  <c r="AP44" i="1"/>
  <c r="AP28" i="1"/>
  <c r="Q107" i="4"/>
  <c r="Q106" i="4"/>
  <c r="Q105" i="4"/>
  <c r="Q102" i="4"/>
  <c r="Q101" i="4"/>
  <c r="Q100" i="4"/>
  <c r="Q96" i="4"/>
  <c r="Q95" i="4"/>
  <c r="Q94" i="4"/>
  <c r="Q93" i="4"/>
  <c r="Q92" i="4"/>
  <c r="Q91" i="4"/>
  <c r="Q88" i="4"/>
  <c r="Q87" i="4"/>
  <c r="Q86" i="4"/>
  <c r="Q85" i="4"/>
  <c r="Q84" i="4"/>
  <c r="Q83" i="4"/>
  <c r="Q78" i="4"/>
  <c r="Q77" i="4"/>
  <c r="Q76" i="4"/>
  <c r="Q75" i="4"/>
  <c r="Q74" i="4"/>
  <c r="Q73" i="4"/>
  <c r="Q70" i="4"/>
  <c r="Q69" i="4"/>
  <c r="Q68" i="4"/>
  <c r="Q67" i="4"/>
  <c r="Q66" i="4"/>
  <c r="Q65" i="4"/>
  <c r="Q56" i="4"/>
  <c r="Q55" i="4"/>
  <c r="Q52" i="4"/>
  <c r="Q51" i="4"/>
  <c r="Q48" i="4"/>
  <c r="Q47" i="4"/>
  <c r="Q44" i="4"/>
  <c r="Q43" i="4"/>
  <c r="Q40" i="4"/>
  <c r="Q39" i="4"/>
  <c r="Q36" i="4"/>
  <c r="Q35" i="4"/>
  <c r="Q32" i="4"/>
  <c r="Q31" i="4"/>
  <c r="Q28" i="4"/>
  <c r="Q27" i="4"/>
  <c r="Q24" i="4"/>
  <c r="Q23" i="4"/>
  <c r="Q20" i="4"/>
  <c r="Q19" i="4"/>
  <c r="Q16" i="4"/>
  <c r="Q15" i="4"/>
  <c r="Q12" i="4"/>
  <c r="Q11" i="4"/>
  <c r="AH107" i="1"/>
  <c r="AH106" i="1"/>
  <c r="AH105" i="1"/>
  <c r="AH101" i="1"/>
  <c r="AH102" i="1"/>
  <c r="AH100" i="1"/>
  <c r="AH96" i="1"/>
  <c r="AH95" i="1"/>
  <c r="AH94" i="1"/>
  <c r="AH93" i="1"/>
  <c r="AH92" i="1"/>
  <c r="AH91" i="1"/>
  <c r="AH88" i="1"/>
  <c r="AH87" i="1"/>
  <c r="AH86" i="1"/>
  <c r="AH85" i="1"/>
  <c r="AH84" i="1"/>
  <c r="AH83" i="1"/>
  <c r="AH78" i="1"/>
  <c r="AH77" i="1"/>
  <c r="AH76" i="1"/>
  <c r="AH75" i="1"/>
  <c r="AH74" i="1"/>
  <c r="AH73" i="1"/>
  <c r="AH67" i="1"/>
  <c r="AH68" i="1"/>
  <c r="AH69" i="1"/>
  <c r="AH70" i="1"/>
  <c r="AH65" i="1"/>
  <c r="AH56" i="1"/>
  <c r="AH55" i="1"/>
  <c r="AH52" i="1"/>
  <c r="AH51" i="1"/>
  <c r="AH48" i="1"/>
  <c r="AH47" i="1"/>
  <c r="AH44" i="1"/>
  <c r="AH43" i="1"/>
  <c r="AH40" i="1"/>
  <c r="AH39" i="1"/>
  <c r="AH36" i="1"/>
  <c r="AH35" i="1"/>
  <c r="AH32" i="1"/>
  <c r="AH31" i="1"/>
  <c r="AH28" i="1"/>
  <c r="AH27" i="1"/>
  <c r="AH24" i="1"/>
  <c r="AH23" i="1"/>
  <c r="AH20" i="1"/>
  <c r="AH19" i="1"/>
  <c r="AH16" i="1"/>
  <c r="AH15" i="1"/>
  <c r="AH12" i="1"/>
  <c r="AH11" i="1"/>
  <c r="Q14" i="4" l="1"/>
  <c r="Q18" i="4"/>
  <c r="Y54" i="4"/>
  <c r="Q104" i="4"/>
  <c r="Y50" i="4"/>
  <c r="Y42" i="4"/>
  <c r="Y64" i="4"/>
  <c r="Q26" i="4"/>
  <c r="Y30" i="4"/>
  <c r="Y22" i="4"/>
  <c r="Y14" i="4"/>
  <c r="AP26" i="1"/>
  <c r="AP50" i="1"/>
  <c r="AP38" i="1"/>
  <c r="Q38" i="4"/>
  <c r="Y46" i="4"/>
  <c r="Y38" i="4"/>
  <c r="Y34" i="4"/>
  <c r="Y26" i="4"/>
  <c r="Y18" i="4"/>
  <c r="Y10" i="4"/>
  <c r="AP90" i="1"/>
  <c r="AH30" i="1"/>
  <c r="AH99" i="1"/>
  <c r="AP72" i="1"/>
  <c r="AP64" i="1"/>
  <c r="AH42" i="1"/>
  <c r="AP42" i="1"/>
  <c r="AH46" i="1"/>
  <c r="AH26" i="1"/>
  <c r="AH18" i="1"/>
  <c r="AP34" i="1"/>
  <c r="AH10" i="1"/>
  <c r="AH54" i="1"/>
  <c r="AP82" i="1"/>
  <c r="AP22" i="1"/>
  <c r="AP18" i="1"/>
  <c r="AP104" i="1"/>
  <c r="AP54" i="1"/>
  <c r="AP30" i="1"/>
  <c r="AP99" i="1"/>
  <c r="AP46" i="1"/>
  <c r="AP14" i="1"/>
  <c r="AP10" i="1"/>
  <c r="Q99" i="4"/>
  <c r="Q82" i="4"/>
  <c r="Y90" i="4"/>
  <c r="Q64" i="4"/>
  <c r="Q46" i="4"/>
  <c r="Q50" i="4"/>
  <c r="Q34" i="4"/>
  <c r="Q10" i="4"/>
  <c r="Y72" i="4"/>
  <c r="Q54" i="4"/>
  <c r="Q72" i="4"/>
  <c r="Y99" i="4"/>
  <c r="Y82" i="4"/>
  <c r="Q22" i="4"/>
  <c r="Q30" i="4"/>
  <c r="Q42" i="4"/>
  <c r="Q90" i="4"/>
  <c r="Y104" i="4"/>
  <c r="AH104" i="1"/>
  <c r="AH90" i="1"/>
  <c r="AH14" i="1"/>
  <c r="AH50" i="1"/>
  <c r="AH22" i="1"/>
  <c r="AH34" i="1"/>
  <c r="AH64" i="1"/>
  <c r="AH38" i="1"/>
  <c r="AH72" i="1"/>
  <c r="AH82" i="1"/>
  <c r="AH98" i="1" l="1"/>
  <c r="AP98" i="1"/>
  <c r="AH80" i="1"/>
  <c r="Y62" i="4"/>
  <c r="Y80" i="4"/>
  <c r="AP62" i="1"/>
  <c r="AP80" i="1"/>
  <c r="Q80" i="4"/>
  <c r="Q62" i="4"/>
  <c r="AH62" i="1"/>
  <c r="L107" i="5"/>
  <c r="L106" i="5"/>
  <c r="L101" i="5"/>
  <c r="L102" i="5"/>
  <c r="L96" i="5"/>
  <c r="L95" i="5"/>
  <c r="L94" i="5"/>
  <c r="L93" i="5"/>
  <c r="L92" i="5"/>
  <c r="L91" i="5"/>
  <c r="L88" i="5"/>
  <c r="L87" i="5"/>
  <c r="L86" i="5"/>
  <c r="L85" i="5"/>
  <c r="L84" i="5"/>
  <c r="L83" i="5"/>
  <c r="L78" i="5"/>
  <c r="L77" i="5"/>
  <c r="L76" i="5"/>
  <c r="L75" i="5"/>
  <c r="L74" i="5"/>
  <c r="L73" i="5"/>
  <c r="L66" i="5"/>
  <c r="L67" i="5"/>
  <c r="L68" i="5"/>
  <c r="L69" i="5"/>
  <c r="L70" i="5"/>
  <c r="L65" i="5"/>
  <c r="L56" i="5"/>
  <c r="L55" i="5"/>
  <c r="L52" i="5"/>
  <c r="L51" i="5"/>
  <c r="L48" i="5"/>
  <c r="L47" i="5"/>
  <c r="L44" i="5"/>
  <c r="L43" i="5"/>
  <c r="L40" i="5"/>
  <c r="L39" i="5"/>
  <c r="L36" i="5"/>
  <c r="L35" i="5"/>
  <c r="L32" i="5"/>
  <c r="L31" i="5"/>
  <c r="L28" i="5"/>
  <c r="L27" i="5"/>
  <c r="L24" i="5"/>
  <c r="L23" i="5"/>
  <c r="L20" i="5"/>
  <c r="L19" i="5"/>
  <c r="L16" i="5"/>
  <c r="L15" i="5"/>
  <c r="L12" i="5"/>
  <c r="L11" i="5"/>
  <c r="AH60" i="1" l="1"/>
  <c r="Q60" i="4"/>
  <c r="Y60" i="4"/>
  <c r="AP60" i="1"/>
  <c r="L14" i="5"/>
  <c r="L22" i="5"/>
  <c r="L30" i="5"/>
  <c r="L90" i="5"/>
  <c r="L18" i="5"/>
  <c r="L26" i="5"/>
  <c r="L34" i="5"/>
  <c r="L99" i="5"/>
  <c r="L98" i="5" s="1"/>
  <c r="L38" i="5"/>
  <c r="L104" i="5"/>
  <c r="L64" i="5"/>
  <c r="L54" i="5"/>
  <c r="L82" i="5"/>
  <c r="L42" i="5"/>
  <c r="L10" i="5"/>
  <c r="L46" i="5"/>
  <c r="L50" i="5"/>
  <c r="L72" i="5"/>
  <c r="L62" i="5" l="1"/>
  <c r="L80" i="5"/>
  <c r="L60" i="5" l="1"/>
</calcChain>
</file>

<file path=xl/comments1.xml><?xml version="1.0" encoding="utf-8"?>
<comments xmlns="http://schemas.openxmlformats.org/spreadsheetml/2006/main">
  <authors>
    <author>Nicole M. Jacinto</author>
  </authors>
  <commentList>
    <comment ref="T7" authorId="0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Carlos A. Gothong Lines Inc.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Cagayan Corn Products Corp.</t>
        </r>
      </text>
    </comment>
    <comment ref="V7" authorId="0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Del Monte Philippines Inc.</t>
        </r>
      </text>
    </comment>
    <comment ref="W7" authorId="0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General Milling Corp.</t>
        </r>
      </text>
    </comment>
    <comment ref="Y7" authorId="0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Minergy Power Corporation</t>
        </r>
      </text>
    </comment>
    <comment ref="AE7" authorId="0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San Miguel Corporation </t>
        </r>
      </text>
    </comment>
  </commentList>
</comments>
</file>

<file path=xl/comments2.xml><?xml version="1.0" encoding="utf-8"?>
<comments xmlns="http://schemas.openxmlformats.org/spreadsheetml/2006/main">
  <authors>
    <author>Nicole M. Jacinto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General Milling Corp.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PPA:</t>
        </r>
        <r>
          <rPr>
            <sz val="9"/>
            <color indexed="81"/>
            <rFont val="Tahoma"/>
            <family val="2"/>
          </rPr>
          <t xml:space="preserve">
Minergy Power Corporation</t>
        </r>
      </text>
    </comment>
  </commentList>
</comments>
</file>

<file path=xl/sharedStrings.xml><?xml version="1.0" encoding="utf-8"?>
<sst xmlns="http://schemas.openxmlformats.org/spreadsheetml/2006/main" count="357" uniqueCount="88">
  <si>
    <t>AT BERTH ONLY</t>
  </si>
  <si>
    <t>PARTICULARS</t>
  </si>
  <si>
    <t>A. SHIPPING</t>
  </si>
  <si>
    <t xml:space="preserve">   1. Number of vessels</t>
  </si>
  <si>
    <t xml:space="preserve">         Domestic</t>
  </si>
  <si>
    <t xml:space="preserve">         Foreign</t>
  </si>
  <si>
    <t xml:space="preserve">   2. Gross Registered Tonnage/Gross Tonnage</t>
  </si>
  <si>
    <t xml:space="preserve">   3. Net Registered Tonnage/Net Tonnage</t>
  </si>
  <si>
    <t xml:space="preserve">   4. Deadweight Tonnage</t>
  </si>
  <si>
    <t xml:space="preserve">   5. Length of Vessel (m.)</t>
  </si>
  <si>
    <t xml:space="preserve">   6. Beam of Vessel (m.)</t>
  </si>
  <si>
    <t xml:space="preserve">   7. Draft of Vessel (m.)</t>
  </si>
  <si>
    <t xml:space="preserve">   8. Down/Idle Time  (hrs.)</t>
  </si>
  <si>
    <t xml:space="preserve">   9. Waiting Time  (hrs.)</t>
  </si>
  <si>
    <t xml:space="preserve">  10. Service Time  (hrs.)</t>
  </si>
  <si>
    <t xml:space="preserve">   11. Net Service Time  (hrs.)</t>
  </si>
  <si>
    <t xml:space="preserve">   12. Total Dwell Time in Port (hrs.)</t>
  </si>
  <si>
    <t>B . CARGO AND PASSENGER</t>
  </si>
  <si>
    <t xml:space="preserve">  1. Total Cargo Throughput (m.t.)</t>
  </si>
  <si>
    <t xml:space="preserve">     a. Domestic</t>
  </si>
  <si>
    <t xml:space="preserve">           Inbound</t>
  </si>
  <si>
    <t xml:space="preserve">              Breakbulk</t>
  </si>
  <si>
    <t xml:space="preserve">              Liquid Bulk</t>
  </si>
  <si>
    <t xml:space="preserve">              Dry Bulk</t>
  </si>
  <si>
    <t xml:space="preserve">              Containerized </t>
  </si>
  <si>
    <t xml:space="preserve">              Transit Cargo</t>
  </si>
  <si>
    <t xml:space="preserve">              Transhipment</t>
  </si>
  <si>
    <t xml:space="preserve">           Outbound</t>
  </si>
  <si>
    <t xml:space="preserve">              Containerized Cargo</t>
  </si>
  <si>
    <t xml:space="preserve">              Transhipment </t>
  </si>
  <si>
    <t xml:space="preserve">     b. Foreign</t>
  </si>
  <si>
    <t xml:space="preserve">           Import</t>
  </si>
  <si>
    <t xml:space="preserve">           Export</t>
  </si>
  <si>
    <t xml:space="preserve">              Liquid Bulk </t>
  </si>
  <si>
    <t xml:space="preserve">              Transit Cargo </t>
  </si>
  <si>
    <t xml:space="preserve">  2. Total Passengers</t>
  </si>
  <si>
    <t xml:space="preserve">     Domestic</t>
  </si>
  <si>
    <t xml:space="preserve">              a. Disembarking</t>
  </si>
  <si>
    <t xml:space="preserve">              b. Embarking</t>
  </si>
  <si>
    <t xml:space="preserve">              c. Cruise Ships</t>
  </si>
  <si>
    <t xml:space="preserve">     Foreign</t>
  </si>
  <si>
    <t xml:space="preserve">SHIPPING, CARGO &amp; PASSENGER STATISTICS </t>
  </si>
  <si>
    <t>AT ANCHORAGE ONLY</t>
  </si>
  <si>
    <t xml:space="preserve">SUMMARY SHIPPING, CARGO &amp; PASSENGER STATISTICS </t>
  </si>
  <si>
    <t>AT BERTH AND ANCHORAGE</t>
  </si>
  <si>
    <t>A T   B E R T H</t>
  </si>
  <si>
    <t>AT ANCHORAGE</t>
  </si>
  <si>
    <t>TOTAL</t>
  </si>
  <si>
    <t>Base Port</t>
  </si>
  <si>
    <t>Terminal Ports</t>
  </si>
  <si>
    <t>Other Govt Ports</t>
  </si>
  <si>
    <t>Private Ports</t>
  </si>
  <si>
    <t>BP</t>
  </si>
  <si>
    <t>OTP</t>
  </si>
  <si>
    <t>OGP</t>
  </si>
  <si>
    <t>PP</t>
  </si>
  <si>
    <t>GRAND TOTAL</t>
  </si>
  <si>
    <t>TP</t>
  </si>
  <si>
    <t>2017</t>
  </si>
  <si>
    <t xml:space="preserve"> </t>
  </si>
  <si>
    <t>PMO : Misamis Oriental/Cagayan de Oro</t>
  </si>
  <si>
    <t>Cagayan de Oro RoRo</t>
  </si>
  <si>
    <t xml:space="preserve">Cagayan de Oro </t>
  </si>
  <si>
    <t>Balingoan RoRo</t>
  </si>
  <si>
    <t xml:space="preserve">Balingoan </t>
  </si>
  <si>
    <t>Benoni RoRo</t>
  </si>
  <si>
    <t>Benoni</t>
  </si>
  <si>
    <t>Balbagon RoRo</t>
  </si>
  <si>
    <t xml:space="preserve">Balbagon </t>
  </si>
  <si>
    <t>Cugman</t>
  </si>
  <si>
    <t>Medina</t>
  </si>
  <si>
    <t>Molugan</t>
  </si>
  <si>
    <t>Kimaya</t>
  </si>
  <si>
    <t>Tablon</t>
  </si>
  <si>
    <t>CAGLI</t>
  </si>
  <si>
    <t>CCPC</t>
  </si>
  <si>
    <t>GMC</t>
  </si>
  <si>
    <t>Holcim</t>
  </si>
  <si>
    <t>Minergy</t>
  </si>
  <si>
    <t>Petro de Oro</t>
  </si>
  <si>
    <t>Del Monte</t>
  </si>
  <si>
    <t>Pryce Gas</t>
  </si>
  <si>
    <t>PICMW</t>
  </si>
  <si>
    <t>Pilipinas Kao Inc</t>
  </si>
  <si>
    <t>R.I. Chem</t>
  </si>
  <si>
    <t>SMC</t>
  </si>
  <si>
    <t>Wilmar</t>
  </si>
  <si>
    <t>Guinsiliban RoRo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</si>
</sst>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quotePrefix="1" applyFont="1"/>
    <xf numFmtId="0" fontId="3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3" fontId="2" fillId="0" borderId="0" xfId="0" applyNumberFormat="1" applyFont="1"/>
    <xf numFmtId="3" fontId="2" fillId="0" borderId="9" xfId="0" applyNumberFormat="1" applyFont="1" applyBorder="1"/>
    <xf numFmtId="3" fontId="2" fillId="0" borderId="12" xfId="0" applyNumberFormat="1" applyFont="1" applyBorder="1"/>
    <xf numFmtId="3" fontId="2" fillId="0" borderId="11" xfId="0" applyNumberFormat="1" applyFont="1" applyBorder="1"/>
    <xf numFmtId="3" fontId="2" fillId="0" borderId="0" xfId="0" applyNumberFormat="1" applyFont="1" applyBorder="1"/>
    <xf numFmtId="3" fontId="2" fillId="2" borderId="9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5" borderId="9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4" fontId="4" fillId="2" borderId="10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4" borderId="10" xfId="0" applyNumberFormat="1" applyFont="1" applyFill="1" applyBorder="1" applyAlignment="1">
      <alignment horizontal="center"/>
    </xf>
    <xf numFmtId="4" fontId="4" fillId="5" borderId="10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/>
    </xf>
    <xf numFmtId="3" fontId="3" fillId="5" borderId="11" xfId="0" applyNumberFormat="1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4" fontId="4" fillId="6" borderId="13" xfId="0" applyNumberFormat="1" applyFont="1" applyFill="1" applyBorder="1" applyAlignment="1">
      <alignment horizontal="center"/>
    </xf>
    <xf numFmtId="4" fontId="4" fillId="6" borderId="14" xfId="0" applyNumberFormat="1" applyFont="1" applyFill="1" applyBorder="1" applyAlignment="1">
      <alignment horizontal="center"/>
    </xf>
    <xf numFmtId="4" fontId="4" fillId="6" borderId="15" xfId="0" applyNumberFormat="1" applyFont="1" applyFill="1" applyBorder="1" applyAlignment="1">
      <alignment horizontal="center"/>
    </xf>
    <xf numFmtId="4" fontId="4" fillId="7" borderId="1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108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5" x14ac:dyDescent="0.2"/>
  <cols>
    <col min="1" max="1" width="2.28515625" style="2" customWidth="1"/>
    <col min="2" max="2" width="2.140625" style="2" customWidth="1"/>
    <col min="3" max="3" width="45.42578125" style="2" customWidth="1"/>
    <col min="4" max="4" width="12.7109375" style="28" bestFit="1" customWidth="1"/>
    <col min="5" max="5" width="15.85546875" style="28" bestFit="1" customWidth="1"/>
    <col min="6" max="6" width="18" style="28" bestFit="1" customWidth="1"/>
    <col min="7" max="7" width="14.28515625" style="28" bestFit="1" customWidth="1"/>
    <col min="8" max="8" width="11.28515625" style="28" bestFit="1" customWidth="1"/>
    <col min="9" max="9" width="14.7109375" style="28" customWidth="1"/>
    <col min="10" max="10" width="18" style="28" bestFit="1" customWidth="1"/>
    <col min="11" max="11" width="14.28515625" style="28" customWidth="1"/>
    <col min="12" max="12" width="12.7109375" style="28" bestFit="1" customWidth="1"/>
    <col min="13" max="15" width="9.140625" style="2"/>
    <col min="16" max="16" width="8.85546875" style="2" customWidth="1"/>
    <col min="17" max="16384" width="9.140625" style="2"/>
  </cols>
  <sheetData>
    <row r="1" spans="1:12" ht="15.75" x14ac:dyDescent="0.25">
      <c r="A1" s="1" t="s">
        <v>43</v>
      </c>
    </row>
    <row r="2" spans="1:12" ht="15.75" x14ac:dyDescent="0.25">
      <c r="A2" s="1" t="s">
        <v>60</v>
      </c>
    </row>
    <row r="3" spans="1:12" ht="15.75" x14ac:dyDescent="0.25">
      <c r="A3" s="3" t="s">
        <v>44</v>
      </c>
    </row>
    <row r="4" spans="1:12" ht="15.75" x14ac:dyDescent="0.25">
      <c r="A4" s="4" t="s">
        <v>58</v>
      </c>
    </row>
    <row r="6" spans="1:12" x14ac:dyDescent="0.2">
      <c r="A6" s="63" t="s">
        <v>1</v>
      </c>
      <c r="B6" s="63"/>
      <c r="C6" s="63"/>
      <c r="D6" s="64" t="s">
        <v>45</v>
      </c>
      <c r="E6" s="65"/>
      <c r="F6" s="65"/>
      <c r="G6" s="66"/>
      <c r="H6" s="67" t="s">
        <v>46</v>
      </c>
      <c r="I6" s="67"/>
      <c r="J6" s="67"/>
      <c r="K6" s="67"/>
      <c r="L6" s="68" t="s">
        <v>47</v>
      </c>
    </row>
    <row r="7" spans="1:12" x14ac:dyDescent="0.2">
      <c r="A7" s="63"/>
      <c r="B7" s="63"/>
      <c r="C7" s="63"/>
      <c r="D7" s="46" t="s">
        <v>48</v>
      </c>
      <c r="E7" s="47" t="s">
        <v>49</v>
      </c>
      <c r="F7" s="48" t="s">
        <v>50</v>
      </c>
      <c r="G7" s="49" t="s">
        <v>51</v>
      </c>
      <c r="H7" s="46" t="s">
        <v>48</v>
      </c>
      <c r="I7" s="47" t="s">
        <v>49</v>
      </c>
      <c r="J7" s="48" t="s">
        <v>50</v>
      </c>
      <c r="K7" s="49" t="s">
        <v>51</v>
      </c>
      <c r="L7" s="68"/>
    </row>
    <row r="8" spans="1:12" ht="15.75" x14ac:dyDescent="0.25">
      <c r="A8" s="5" t="s">
        <v>2</v>
      </c>
      <c r="B8" s="6"/>
      <c r="C8" s="7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</row>
    <row r="10" spans="1:12" x14ac:dyDescent="0.2">
      <c r="A10" s="10" t="s">
        <v>3</v>
      </c>
      <c r="B10" s="6"/>
      <c r="C10" s="7"/>
      <c r="D10" s="30">
        <f>'MOC-berth'!AK10</f>
        <v>2811</v>
      </c>
      <c r="E10" s="30">
        <f>'MOC-berth'!AL10</f>
        <v>12292</v>
      </c>
      <c r="F10" s="30">
        <f>'MOC-berth'!AM10</f>
        <v>495</v>
      </c>
      <c r="G10" s="30">
        <f>'MOC-berth'!AN10</f>
        <v>1310</v>
      </c>
      <c r="H10" s="30">
        <f>'MOC-ancho'!T10</f>
        <v>53</v>
      </c>
      <c r="I10" s="30">
        <f>'MOC-ancho'!U10</f>
        <v>1</v>
      </c>
      <c r="J10" s="30">
        <f>'MOC-ancho'!V10</f>
        <v>20</v>
      </c>
      <c r="K10" s="30">
        <f>'MOC-ancho'!W10</f>
        <v>25</v>
      </c>
      <c r="L10" s="30">
        <f t="shared" ref="L10" si="0">+L11+L12</f>
        <v>17007</v>
      </c>
    </row>
    <row r="11" spans="1:12" x14ac:dyDescent="0.2">
      <c r="A11" s="10" t="s">
        <v>4</v>
      </c>
      <c r="B11" s="6"/>
      <c r="C11" s="7"/>
      <c r="D11" s="30">
        <f>'MOC-berth'!AK11</f>
        <v>2713</v>
      </c>
      <c r="E11" s="30">
        <f>'MOC-berth'!AL11</f>
        <v>12292</v>
      </c>
      <c r="F11" s="30">
        <f>'MOC-berth'!AM11</f>
        <v>495</v>
      </c>
      <c r="G11" s="30">
        <f>'MOC-berth'!AN11</f>
        <v>1144</v>
      </c>
      <c r="H11" s="30">
        <f>'MOC-ancho'!T11</f>
        <v>47</v>
      </c>
      <c r="I11" s="30">
        <f>'MOC-ancho'!U11</f>
        <v>0</v>
      </c>
      <c r="J11" s="30">
        <f>'MOC-ancho'!V11</f>
        <v>19</v>
      </c>
      <c r="K11" s="30">
        <f>'MOC-ancho'!W11</f>
        <v>25</v>
      </c>
      <c r="L11" s="30">
        <f>SUM(D11:K11)</f>
        <v>16735</v>
      </c>
    </row>
    <row r="12" spans="1:12" x14ac:dyDescent="0.2">
      <c r="A12" s="10" t="s">
        <v>5</v>
      </c>
      <c r="B12" s="6"/>
      <c r="C12" s="7"/>
      <c r="D12" s="30">
        <f>'MOC-berth'!AK12</f>
        <v>98</v>
      </c>
      <c r="E12" s="30">
        <f>'MOC-berth'!AL12</f>
        <v>0</v>
      </c>
      <c r="F12" s="30">
        <f>'MOC-berth'!AM12</f>
        <v>0</v>
      </c>
      <c r="G12" s="30">
        <f>'MOC-berth'!AN12</f>
        <v>166</v>
      </c>
      <c r="H12" s="30">
        <f>'MOC-ancho'!T12</f>
        <v>6</v>
      </c>
      <c r="I12" s="30">
        <f>'MOC-ancho'!U12</f>
        <v>1</v>
      </c>
      <c r="J12" s="30">
        <f>'MOC-ancho'!V12</f>
        <v>1</v>
      </c>
      <c r="K12" s="30">
        <f>'MOC-ancho'!W12</f>
        <v>0</v>
      </c>
      <c r="L12" s="30">
        <f>SUM(D12:K12)</f>
        <v>272</v>
      </c>
    </row>
    <row r="13" spans="1:12" x14ac:dyDescent="0.2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</row>
    <row r="14" spans="1:12" x14ac:dyDescent="0.2">
      <c r="A14" s="10" t="s">
        <v>6</v>
      </c>
      <c r="B14" s="6"/>
      <c r="C14" s="7"/>
      <c r="D14" s="30">
        <f>'MOC-berth'!AK14</f>
        <v>12253340.750000004</v>
      </c>
      <c r="E14" s="30">
        <f>'MOC-berth'!AL14</f>
        <v>2170799.4300000016</v>
      </c>
      <c r="F14" s="30">
        <f>'MOC-berth'!AM14</f>
        <v>143029.07000000004</v>
      </c>
      <c r="G14" s="30">
        <f>'MOC-berth'!AN14</f>
        <v>3253541.02</v>
      </c>
      <c r="H14" s="30">
        <f>'MOC-ancho'!T14</f>
        <v>139621.47</v>
      </c>
      <c r="I14" s="30">
        <f>'MOC-ancho'!U14</f>
        <v>4200</v>
      </c>
      <c r="J14" s="30">
        <f>'MOC-ancho'!V14</f>
        <v>100419.64</v>
      </c>
      <c r="K14" s="30">
        <f>'MOC-ancho'!W14</f>
        <v>13811.720000000001</v>
      </c>
      <c r="L14" s="30">
        <f t="shared" ref="L14" si="1">+L15+L16</f>
        <v>18078763.100000009</v>
      </c>
    </row>
    <row r="15" spans="1:12" x14ac:dyDescent="0.2">
      <c r="A15" s="10" t="s">
        <v>4</v>
      </c>
      <c r="B15" s="6"/>
      <c r="C15" s="7"/>
      <c r="D15" s="30">
        <f>'MOC-berth'!AK15</f>
        <v>10684831.120000003</v>
      </c>
      <c r="E15" s="30">
        <f>'MOC-berth'!AL15</f>
        <v>2170799.4300000016</v>
      </c>
      <c r="F15" s="30">
        <f>'MOC-berth'!AM15</f>
        <v>143029.07000000004</v>
      </c>
      <c r="G15" s="30">
        <f>'MOC-berth'!AN15</f>
        <v>1703557.32</v>
      </c>
      <c r="H15" s="30">
        <f>'MOC-ancho'!T15</f>
        <v>27473.47</v>
      </c>
      <c r="I15" s="30">
        <f>'MOC-ancho'!U15</f>
        <v>0</v>
      </c>
      <c r="J15" s="30">
        <f>'MOC-ancho'!V15</f>
        <v>8448.64</v>
      </c>
      <c r="K15" s="30">
        <f>'MOC-ancho'!W15</f>
        <v>13811.720000000001</v>
      </c>
      <c r="L15" s="30">
        <f>SUM(D15:K15)</f>
        <v>14751950.770000007</v>
      </c>
    </row>
    <row r="16" spans="1:12" x14ac:dyDescent="0.2">
      <c r="A16" s="10" t="s">
        <v>5</v>
      </c>
      <c r="B16" s="6"/>
      <c r="C16" s="7"/>
      <c r="D16" s="30">
        <f>'MOC-berth'!AK16</f>
        <v>1568509.63</v>
      </c>
      <c r="E16" s="30">
        <f>'MOC-berth'!AL16</f>
        <v>0</v>
      </c>
      <c r="F16" s="30">
        <f>'MOC-berth'!AM16</f>
        <v>0</v>
      </c>
      <c r="G16" s="30">
        <f>'MOC-berth'!AN16</f>
        <v>1549983.7</v>
      </c>
      <c r="H16" s="30">
        <f>'MOC-ancho'!T16</f>
        <v>112148</v>
      </c>
      <c r="I16" s="30">
        <f>'MOC-ancho'!U16</f>
        <v>4200</v>
      </c>
      <c r="J16" s="30">
        <f>'MOC-ancho'!V16</f>
        <v>91971</v>
      </c>
      <c r="K16" s="30">
        <f>'MOC-ancho'!W16</f>
        <v>0</v>
      </c>
      <c r="L16" s="30">
        <f>SUM(D16:K16)</f>
        <v>3326812.33</v>
      </c>
    </row>
    <row r="17" spans="1:12" x14ac:dyDescent="0.2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2">
      <c r="A18" s="10" t="s">
        <v>7</v>
      </c>
      <c r="B18" s="6"/>
      <c r="C18" s="7"/>
      <c r="D18" s="30">
        <f>'MOC-berth'!AK18</f>
        <v>6531893.0099999988</v>
      </c>
      <c r="E18" s="30">
        <f>'MOC-berth'!AL18</f>
        <v>1097717.6199999985</v>
      </c>
      <c r="F18" s="30">
        <f>'MOC-berth'!AM18</f>
        <v>75355.53</v>
      </c>
      <c r="G18" s="30">
        <f>'MOC-berth'!AN18</f>
        <v>1694783.3199999998</v>
      </c>
      <c r="H18" s="30">
        <f>'MOC-ancho'!T18</f>
        <v>69499.290000000008</v>
      </c>
      <c r="I18" s="30">
        <f>'MOC-ancho'!U18</f>
        <v>1263</v>
      </c>
      <c r="J18" s="30">
        <f>'MOC-ancho'!V18</f>
        <v>68025.850000000006</v>
      </c>
      <c r="K18" s="30">
        <f>'MOC-ancho'!W18</f>
        <v>8448.61</v>
      </c>
      <c r="L18" s="30">
        <f t="shared" ref="L18" si="2">+L19+L20</f>
        <v>9546986.2299999986</v>
      </c>
    </row>
    <row r="19" spans="1:12" x14ac:dyDescent="0.2">
      <c r="A19" s="10" t="s">
        <v>4</v>
      </c>
      <c r="B19" s="6"/>
      <c r="C19" s="7"/>
      <c r="D19" s="30">
        <f>'MOC-berth'!AK19</f>
        <v>5724376.209999999</v>
      </c>
      <c r="E19" s="30">
        <f>'MOC-berth'!AL19</f>
        <v>1097717.6199999985</v>
      </c>
      <c r="F19" s="30">
        <f>'MOC-berth'!AM19</f>
        <v>75355.53</v>
      </c>
      <c r="G19" s="30">
        <f>'MOC-berth'!AN19</f>
        <v>811464.32</v>
      </c>
      <c r="H19" s="30">
        <f>'MOC-ancho'!T19</f>
        <v>12734.29</v>
      </c>
      <c r="I19" s="30">
        <f>'MOC-ancho'!U19</f>
        <v>0</v>
      </c>
      <c r="J19" s="30">
        <f>'MOC-ancho'!V19</f>
        <v>8479.8499999999985</v>
      </c>
      <c r="K19" s="30">
        <f>'MOC-ancho'!W19</f>
        <v>8448.61</v>
      </c>
      <c r="L19" s="30">
        <f>SUM(D19:K19)</f>
        <v>7738576.4299999978</v>
      </c>
    </row>
    <row r="20" spans="1:12" x14ac:dyDescent="0.2">
      <c r="A20" s="10" t="s">
        <v>5</v>
      </c>
      <c r="B20" s="6"/>
      <c r="C20" s="7"/>
      <c r="D20" s="30">
        <f>'MOC-berth'!AK20</f>
        <v>807516.8</v>
      </c>
      <c r="E20" s="30">
        <f>'MOC-berth'!AL20</f>
        <v>0</v>
      </c>
      <c r="F20" s="30">
        <f>'MOC-berth'!AM20</f>
        <v>0</v>
      </c>
      <c r="G20" s="30">
        <f>'MOC-berth'!AN20</f>
        <v>883319</v>
      </c>
      <c r="H20" s="30">
        <f>'MOC-ancho'!T20</f>
        <v>56765</v>
      </c>
      <c r="I20" s="30">
        <f>'MOC-ancho'!U20</f>
        <v>1263</v>
      </c>
      <c r="J20" s="30">
        <f>'MOC-ancho'!V20</f>
        <v>59546</v>
      </c>
      <c r="K20" s="30">
        <f>'MOC-ancho'!W20</f>
        <v>0</v>
      </c>
      <c r="L20" s="30">
        <f>SUM(D20:K20)</f>
        <v>1808409.8</v>
      </c>
    </row>
    <row r="21" spans="1:12" x14ac:dyDescent="0.2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</row>
    <row r="22" spans="1:12" x14ac:dyDescent="0.2">
      <c r="A22" s="10" t="s">
        <v>8</v>
      </c>
      <c r="B22" s="6"/>
      <c r="C22" s="7"/>
      <c r="D22" s="30">
        <f>'MOC-berth'!AK22</f>
        <v>11330310.116500003</v>
      </c>
      <c r="E22" s="30">
        <f>'MOC-berth'!AL22</f>
        <v>3172443.3100000019</v>
      </c>
      <c r="F22" s="30">
        <f>'MOC-berth'!AM22</f>
        <v>233863.83199999999</v>
      </c>
      <c r="G22" s="30">
        <f>'MOC-berth'!AN22</f>
        <v>4430554.1919999998</v>
      </c>
      <c r="H22" s="30">
        <f>'MOC-ancho'!T22</f>
        <v>212810.533</v>
      </c>
      <c r="I22" s="30">
        <f>'MOC-ancho'!U22</f>
        <v>645</v>
      </c>
      <c r="J22" s="30">
        <f>'MOC-ancho'!V22</f>
        <v>196940.55</v>
      </c>
      <c r="K22" s="30">
        <f>'MOC-ancho'!W22</f>
        <v>28565.140000000003</v>
      </c>
      <c r="L22" s="30">
        <f t="shared" ref="L22" si="3">+L23+L24</f>
        <v>19606132.673500009</v>
      </c>
    </row>
    <row r="23" spans="1:12" x14ac:dyDescent="0.2">
      <c r="A23" s="10" t="s">
        <v>4</v>
      </c>
      <c r="B23" s="6"/>
      <c r="C23" s="7"/>
      <c r="D23" s="30">
        <f>'MOC-berth'!AK23</f>
        <v>8819362.8005000036</v>
      </c>
      <c r="E23" s="30">
        <f>'MOC-berth'!AL23</f>
        <v>3172443.3100000019</v>
      </c>
      <c r="F23" s="30">
        <f>'MOC-berth'!AM23</f>
        <v>233863.83199999999</v>
      </c>
      <c r="G23" s="30">
        <f>'MOC-berth'!AN23</f>
        <v>1970656.6969999997</v>
      </c>
      <c r="H23" s="30">
        <f>'MOC-ancho'!T23</f>
        <v>32905.133000000002</v>
      </c>
      <c r="I23" s="30">
        <f>'MOC-ancho'!U23</f>
        <v>0</v>
      </c>
      <c r="J23" s="30">
        <f>'MOC-ancho'!V23</f>
        <v>20991.55</v>
      </c>
      <c r="K23" s="30">
        <f>'MOC-ancho'!W23</f>
        <v>28565.140000000003</v>
      </c>
      <c r="L23" s="30">
        <f>SUM(D23:K23)</f>
        <v>14278788.462500008</v>
      </c>
    </row>
    <row r="24" spans="1:12" x14ac:dyDescent="0.2">
      <c r="A24" s="10" t="s">
        <v>5</v>
      </c>
      <c r="B24" s="6"/>
      <c r="C24" s="7"/>
      <c r="D24" s="30">
        <f>'MOC-berth'!AK24</f>
        <v>2510947.3160000001</v>
      </c>
      <c r="E24" s="30">
        <f>'MOC-berth'!AL24</f>
        <v>0</v>
      </c>
      <c r="F24" s="30">
        <f>'MOC-berth'!AM24</f>
        <v>0</v>
      </c>
      <c r="G24" s="30">
        <f>'MOC-berth'!AN24</f>
        <v>2459897.4950000001</v>
      </c>
      <c r="H24" s="30">
        <f>'MOC-ancho'!T24</f>
        <v>179905.4</v>
      </c>
      <c r="I24" s="30">
        <f>'MOC-ancho'!U24</f>
        <v>645</v>
      </c>
      <c r="J24" s="30">
        <f>'MOC-ancho'!V24</f>
        <v>175949</v>
      </c>
      <c r="K24" s="30">
        <f>'MOC-ancho'!W24</f>
        <v>0</v>
      </c>
      <c r="L24" s="30">
        <f>SUM(D24:K24)</f>
        <v>5327344.2110000011</v>
      </c>
    </row>
    <row r="25" spans="1:12" x14ac:dyDescent="0.2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2">
      <c r="A26" s="10" t="s">
        <v>9</v>
      </c>
      <c r="B26" s="6"/>
      <c r="C26" s="7"/>
      <c r="D26" s="30">
        <f>'MOC-berth'!AK26</f>
        <v>260039.81</v>
      </c>
      <c r="E26" s="30">
        <f>'MOC-berth'!AL26</f>
        <v>373422.13999999873</v>
      </c>
      <c r="F26" s="30">
        <f>'MOC-berth'!AM26</f>
        <v>19557.309999999998</v>
      </c>
      <c r="G26" s="30">
        <f>'MOC-berth'!AN26</f>
        <v>97985.939999999988</v>
      </c>
      <c r="H26" s="30">
        <f>'MOC-ancho'!T26</f>
        <v>2658.7000000000003</v>
      </c>
      <c r="I26" s="30">
        <f>'MOC-ancho'!U26</f>
        <v>89</v>
      </c>
      <c r="J26" s="30">
        <f>'MOC-ancho'!V26</f>
        <v>1438.71</v>
      </c>
      <c r="K26" s="30">
        <f>'MOC-ancho'!W26</f>
        <v>1360.8999999999999</v>
      </c>
      <c r="L26" s="30">
        <f t="shared" ref="L26" si="4">+L27+L28</f>
        <v>756552.50999999885</v>
      </c>
    </row>
    <row r="27" spans="1:12" x14ac:dyDescent="0.2">
      <c r="A27" s="10" t="s">
        <v>4</v>
      </c>
      <c r="B27" s="6"/>
      <c r="C27" s="7"/>
      <c r="D27" s="30">
        <f>'MOC-berth'!AK27</f>
        <v>246002.2</v>
      </c>
      <c r="E27" s="30">
        <f>'MOC-berth'!AL27</f>
        <v>373422.13999999873</v>
      </c>
      <c r="F27" s="30">
        <f>'MOC-berth'!AM27</f>
        <v>19557.309999999998</v>
      </c>
      <c r="G27" s="30">
        <f>'MOC-berth'!AN27</f>
        <v>77114.259999999995</v>
      </c>
      <c r="H27" s="30">
        <f>'MOC-ancho'!T27</f>
        <v>1800.2600000000002</v>
      </c>
      <c r="I27" s="30">
        <f>'MOC-ancho'!U27</f>
        <v>0</v>
      </c>
      <c r="J27" s="30">
        <f>'MOC-ancho'!V27</f>
        <v>1146.9100000000001</v>
      </c>
      <c r="K27" s="30">
        <f>'MOC-ancho'!W27</f>
        <v>1360.8999999999999</v>
      </c>
      <c r="L27" s="30">
        <f>SUM(D27:K27)</f>
        <v>720403.97999999882</v>
      </c>
    </row>
    <row r="28" spans="1:12" x14ac:dyDescent="0.2">
      <c r="A28" s="10" t="s">
        <v>5</v>
      </c>
      <c r="B28" s="6"/>
      <c r="C28" s="7"/>
      <c r="D28" s="30">
        <f>'MOC-berth'!AK28</f>
        <v>14037.609999999999</v>
      </c>
      <c r="E28" s="30">
        <f>'MOC-berth'!AL28</f>
        <v>0</v>
      </c>
      <c r="F28" s="30">
        <f>'MOC-berth'!AM28</f>
        <v>0</v>
      </c>
      <c r="G28" s="30">
        <f>'MOC-berth'!AN28</f>
        <v>20871.679999999997</v>
      </c>
      <c r="H28" s="30">
        <f>'MOC-ancho'!T28</f>
        <v>858.44</v>
      </c>
      <c r="I28" s="30">
        <f>'MOC-ancho'!U28</f>
        <v>89</v>
      </c>
      <c r="J28" s="30">
        <f>'MOC-ancho'!V28</f>
        <v>291.8</v>
      </c>
      <c r="K28" s="30">
        <f>'MOC-ancho'!W28</f>
        <v>0</v>
      </c>
      <c r="L28" s="30">
        <f>SUM(D28:K28)</f>
        <v>36148.53</v>
      </c>
    </row>
    <row r="29" spans="1:12" x14ac:dyDescent="0.2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</row>
    <row r="30" spans="1:12" x14ac:dyDescent="0.2">
      <c r="A30" s="10" t="s">
        <v>10</v>
      </c>
      <c r="B30" s="6"/>
      <c r="C30" s="7"/>
      <c r="D30" s="30">
        <f>'MOC-berth'!AK30</f>
        <v>44721.65</v>
      </c>
      <c r="E30" s="30">
        <f>'MOC-berth'!AL30</f>
        <v>112064.45999999985</v>
      </c>
      <c r="F30" s="30">
        <f>'MOC-berth'!AM30</f>
        <v>5014.340000000002</v>
      </c>
      <c r="G30" s="30">
        <f>'MOC-berth'!AN30</f>
        <v>17298.935000000001</v>
      </c>
      <c r="H30" s="30">
        <f>'MOC-ancho'!T30</f>
        <v>598.04</v>
      </c>
      <c r="I30" s="30">
        <f>'MOC-ancho'!U30</f>
        <v>17</v>
      </c>
      <c r="J30" s="30">
        <f>'MOC-ancho'!V30</f>
        <v>276.24</v>
      </c>
      <c r="K30" s="30">
        <f>'MOC-ancho'!W30</f>
        <v>258.06</v>
      </c>
      <c r="L30" s="30">
        <f t="shared" ref="L30" si="5">+L31+L32</f>
        <v>180248.72499999983</v>
      </c>
    </row>
    <row r="31" spans="1:12" x14ac:dyDescent="0.2">
      <c r="A31" s="10" t="s">
        <v>4</v>
      </c>
      <c r="B31" s="6"/>
      <c r="C31" s="7"/>
      <c r="D31" s="30">
        <f>'MOC-berth'!AK31</f>
        <v>42297.41</v>
      </c>
      <c r="E31" s="30">
        <f>'MOC-berth'!AL31</f>
        <v>112064.45999999985</v>
      </c>
      <c r="F31" s="30">
        <f>'MOC-berth'!AM31</f>
        <v>5014.340000000002</v>
      </c>
      <c r="G31" s="30">
        <f>'MOC-berth'!AN31</f>
        <v>13867.6</v>
      </c>
      <c r="H31" s="30">
        <f>'MOC-ancho'!T31</f>
        <v>435.43999999999994</v>
      </c>
      <c r="I31" s="30">
        <f>'MOC-ancho'!U31</f>
        <v>0</v>
      </c>
      <c r="J31" s="30">
        <f>'MOC-ancho'!V31</f>
        <v>231.23999999999998</v>
      </c>
      <c r="K31" s="30">
        <f>'MOC-ancho'!W31</f>
        <v>258.06</v>
      </c>
      <c r="L31" s="30">
        <f>SUM(D31:K31)</f>
        <v>174168.54999999984</v>
      </c>
    </row>
    <row r="32" spans="1:12" x14ac:dyDescent="0.2">
      <c r="A32" s="10" t="s">
        <v>5</v>
      </c>
      <c r="B32" s="6"/>
      <c r="C32" s="7"/>
      <c r="D32" s="30">
        <f>'MOC-berth'!AK32</f>
        <v>2424.2399999999998</v>
      </c>
      <c r="E32" s="30">
        <f>'MOC-berth'!AL32</f>
        <v>0</v>
      </c>
      <c r="F32" s="30">
        <f>'MOC-berth'!AM32</f>
        <v>0</v>
      </c>
      <c r="G32" s="30">
        <f>'MOC-berth'!AN32</f>
        <v>3431.335</v>
      </c>
      <c r="H32" s="30">
        <f>'MOC-ancho'!T32</f>
        <v>162.6</v>
      </c>
      <c r="I32" s="30">
        <f>'MOC-ancho'!U32</f>
        <v>17</v>
      </c>
      <c r="J32" s="30">
        <f>'MOC-ancho'!V32</f>
        <v>45</v>
      </c>
      <c r="K32" s="30">
        <f>'MOC-ancho'!W32</f>
        <v>0</v>
      </c>
      <c r="L32" s="30">
        <f>SUM(D32:K32)</f>
        <v>6080.1750000000002</v>
      </c>
    </row>
    <row r="33" spans="1:12" x14ac:dyDescent="0.2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">
      <c r="A34" s="10" t="s">
        <v>11</v>
      </c>
      <c r="B34" s="6"/>
      <c r="C34" s="7"/>
      <c r="D34" s="30">
        <f>'MOC-berth'!AK34</f>
        <v>13661.825000000004</v>
      </c>
      <c r="E34" s="30">
        <f>'MOC-berth'!AL34</f>
        <v>26058.565000000024</v>
      </c>
      <c r="F34" s="30">
        <f>'MOC-berth'!AM34</f>
        <v>1105.0225</v>
      </c>
      <c r="G34" s="30">
        <f>'MOC-berth'!AN34</f>
        <v>4915.3162499999999</v>
      </c>
      <c r="H34" s="30">
        <f>'MOC-ancho'!T34</f>
        <v>187.9</v>
      </c>
      <c r="I34" s="30">
        <f>'MOC-ancho'!U34</f>
        <v>4</v>
      </c>
      <c r="J34" s="30">
        <f>'MOC-ancho'!V34</f>
        <v>42.667500000000004</v>
      </c>
      <c r="K34" s="30">
        <f>'MOC-ancho'!W34</f>
        <v>70.422499999999999</v>
      </c>
      <c r="L34" s="30">
        <f t="shared" ref="L34" si="6">+L35+L36</f>
        <v>46045.718750000029</v>
      </c>
    </row>
    <row r="35" spans="1:12" x14ac:dyDescent="0.2">
      <c r="A35" s="10" t="s">
        <v>4</v>
      </c>
      <c r="B35" s="6"/>
      <c r="C35" s="7"/>
      <c r="D35" s="30">
        <f>'MOC-berth'!AK35</f>
        <v>13016.535000000003</v>
      </c>
      <c r="E35" s="30">
        <f>'MOC-berth'!AL35</f>
        <v>26058.565000000024</v>
      </c>
      <c r="F35" s="30">
        <f>'MOC-berth'!AM35</f>
        <v>1105.0225</v>
      </c>
      <c r="G35" s="30">
        <f>'MOC-berth'!AN35</f>
        <v>3938.1074999999992</v>
      </c>
      <c r="H35" s="30">
        <f>'MOC-ancho'!T35</f>
        <v>150.80000000000001</v>
      </c>
      <c r="I35" s="30">
        <f>'MOC-ancho'!U35</f>
        <v>0</v>
      </c>
      <c r="J35" s="30">
        <f>'MOC-ancho'!V35</f>
        <v>41.667500000000004</v>
      </c>
      <c r="K35" s="30">
        <f>'MOC-ancho'!W35</f>
        <v>70.422499999999999</v>
      </c>
      <c r="L35" s="30">
        <f>SUM(D35:K35)</f>
        <v>44381.120000000032</v>
      </c>
    </row>
    <row r="36" spans="1:12" x14ac:dyDescent="0.2">
      <c r="A36" s="10" t="s">
        <v>5</v>
      </c>
      <c r="B36" s="6"/>
      <c r="C36" s="7"/>
      <c r="D36" s="30">
        <f>'MOC-berth'!AK36</f>
        <v>645.29</v>
      </c>
      <c r="E36" s="30">
        <f>'MOC-berth'!AL36</f>
        <v>0</v>
      </c>
      <c r="F36" s="30">
        <f>'MOC-berth'!AM36</f>
        <v>0</v>
      </c>
      <c r="G36" s="30">
        <f>'MOC-berth'!AN36</f>
        <v>977.20875000000024</v>
      </c>
      <c r="H36" s="30">
        <f>'MOC-ancho'!T36</f>
        <v>37.1</v>
      </c>
      <c r="I36" s="30">
        <f>'MOC-ancho'!U36</f>
        <v>4</v>
      </c>
      <c r="J36" s="30">
        <f>'MOC-ancho'!V36</f>
        <v>1</v>
      </c>
      <c r="K36" s="30">
        <f>'MOC-ancho'!W36</f>
        <v>0</v>
      </c>
      <c r="L36" s="30">
        <f>SUM(D36:K36)</f>
        <v>1664.5987500000001</v>
      </c>
    </row>
    <row r="37" spans="1:12" x14ac:dyDescent="0.2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">
      <c r="A38" s="10" t="s">
        <v>12</v>
      </c>
      <c r="B38" s="6"/>
      <c r="C38" s="7"/>
      <c r="D38" s="30">
        <f>'MOC-berth'!AK38</f>
        <v>13715.825000000001</v>
      </c>
      <c r="E38" s="30">
        <f>'MOC-berth'!AL38</f>
        <v>35753.627299999993</v>
      </c>
      <c r="F38" s="30">
        <f>'MOC-berth'!AM38</f>
        <v>3481.62</v>
      </c>
      <c r="G38" s="30">
        <f>'MOC-berth'!AN38</f>
        <v>0</v>
      </c>
      <c r="H38" s="30">
        <f>'MOC-ancho'!T38</f>
        <v>0</v>
      </c>
      <c r="I38" s="30">
        <f>'MOC-ancho'!U38</f>
        <v>0</v>
      </c>
      <c r="J38" s="30">
        <f>'MOC-ancho'!V38</f>
        <v>0</v>
      </c>
      <c r="K38" s="30">
        <f>'MOC-ancho'!W38</f>
        <v>0</v>
      </c>
      <c r="L38" s="30">
        <f t="shared" ref="L38" si="7">+L39+L40</f>
        <v>52951.072299999993</v>
      </c>
    </row>
    <row r="39" spans="1:12" x14ac:dyDescent="0.2">
      <c r="A39" s="10" t="s">
        <v>4</v>
      </c>
      <c r="B39" s="6"/>
      <c r="C39" s="7"/>
      <c r="D39" s="30">
        <f>'MOC-berth'!AK39</f>
        <v>8939.9750000000004</v>
      </c>
      <c r="E39" s="30">
        <f>'MOC-berth'!AL39</f>
        <v>35753.627299999993</v>
      </c>
      <c r="F39" s="30">
        <f>'MOC-berth'!AM39</f>
        <v>3481.62</v>
      </c>
      <c r="G39" s="30">
        <f>'MOC-berth'!AN39</f>
        <v>0</v>
      </c>
      <c r="H39" s="30">
        <f>'MOC-ancho'!T39</f>
        <v>0</v>
      </c>
      <c r="I39" s="30">
        <f>'MOC-ancho'!U39</f>
        <v>0</v>
      </c>
      <c r="J39" s="30">
        <f>'MOC-ancho'!V39</f>
        <v>0</v>
      </c>
      <c r="K39" s="30">
        <f>'MOC-ancho'!W39</f>
        <v>0</v>
      </c>
      <c r="L39" s="30">
        <f>SUM(D39:K39)</f>
        <v>48175.222299999994</v>
      </c>
    </row>
    <row r="40" spans="1:12" x14ac:dyDescent="0.2">
      <c r="A40" s="10" t="s">
        <v>5</v>
      </c>
      <c r="B40" s="6"/>
      <c r="C40" s="7"/>
      <c r="D40" s="30">
        <f>'MOC-berth'!AK40</f>
        <v>4775.8500000000004</v>
      </c>
      <c r="E40" s="30">
        <f>'MOC-berth'!AL40</f>
        <v>0</v>
      </c>
      <c r="F40" s="30">
        <f>'MOC-berth'!AM40</f>
        <v>0</v>
      </c>
      <c r="G40" s="30">
        <f>'MOC-berth'!AN40</f>
        <v>0</v>
      </c>
      <c r="H40" s="30">
        <f>'MOC-ancho'!T40</f>
        <v>0</v>
      </c>
      <c r="I40" s="30">
        <f>'MOC-ancho'!U40</f>
        <v>0</v>
      </c>
      <c r="J40" s="30">
        <f>'MOC-ancho'!V40</f>
        <v>0</v>
      </c>
      <c r="K40" s="30">
        <f>'MOC-ancho'!W40</f>
        <v>0</v>
      </c>
      <c r="L40" s="30">
        <f>SUM(D40:K40)</f>
        <v>4775.8500000000004</v>
      </c>
    </row>
    <row r="41" spans="1:12" x14ac:dyDescent="0.2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</row>
    <row r="42" spans="1:12" x14ac:dyDescent="0.2">
      <c r="A42" s="10" t="s">
        <v>13</v>
      </c>
      <c r="B42" s="6"/>
      <c r="C42" s="7"/>
      <c r="D42" s="30">
        <f>'MOC-berth'!AK42</f>
        <v>22435.086666667863</v>
      </c>
      <c r="E42" s="30">
        <f>'MOC-berth'!AL42</f>
        <v>0</v>
      </c>
      <c r="F42" s="30">
        <f>'MOC-berth'!AM42</f>
        <v>336.21333333339544</v>
      </c>
      <c r="G42" s="30">
        <f>'MOC-berth'!AN42</f>
        <v>48984.266666666226</v>
      </c>
      <c r="H42" s="30">
        <f>'MOC-ancho'!T42</f>
        <v>0</v>
      </c>
      <c r="I42" s="30">
        <f>'MOC-ancho'!U42</f>
        <v>0</v>
      </c>
      <c r="J42" s="30">
        <f>'MOC-ancho'!V42</f>
        <v>0</v>
      </c>
      <c r="K42" s="30">
        <f>'MOC-ancho'!W42</f>
        <v>0</v>
      </c>
      <c r="L42" s="30">
        <f t="shared" ref="L42" si="8">+L43+L44</f>
        <v>71755.566666667495</v>
      </c>
    </row>
    <row r="43" spans="1:12" x14ac:dyDescent="0.2">
      <c r="A43" s="10" t="s">
        <v>4</v>
      </c>
      <c r="B43" s="6"/>
      <c r="C43" s="7"/>
      <c r="D43" s="30">
        <f>'MOC-berth'!AK43</f>
        <v>15570.166666667545</v>
      </c>
      <c r="E43" s="30">
        <f>'MOC-berth'!AL43</f>
        <v>0</v>
      </c>
      <c r="F43" s="30">
        <f>'MOC-berth'!AM43</f>
        <v>336.21333333339544</v>
      </c>
      <c r="G43" s="30">
        <f>'MOC-berth'!AN43</f>
        <v>48568.666666666111</v>
      </c>
      <c r="H43" s="30">
        <f>'MOC-ancho'!T43</f>
        <v>0</v>
      </c>
      <c r="I43" s="30">
        <f>'MOC-ancho'!U43</f>
        <v>0</v>
      </c>
      <c r="J43" s="30">
        <f>'MOC-ancho'!V43</f>
        <v>0</v>
      </c>
      <c r="K43" s="30">
        <f>'MOC-ancho'!W43</f>
        <v>0</v>
      </c>
      <c r="L43" s="30">
        <f>SUM(D43:K43)</f>
        <v>64475.046666667055</v>
      </c>
    </row>
    <row r="44" spans="1:12" x14ac:dyDescent="0.2">
      <c r="A44" s="10" t="s">
        <v>5</v>
      </c>
      <c r="B44" s="6"/>
      <c r="C44" s="7"/>
      <c r="D44" s="30">
        <f>'MOC-berth'!AK44</f>
        <v>6864.9200000003184</v>
      </c>
      <c r="E44" s="30">
        <f>'MOC-berth'!AL44</f>
        <v>0</v>
      </c>
      <c r="F44" s="30">
        <f>'MOC-berth'!AM44</f>
        <v>0</v>
      </c>
      <c r="G44" s="30">
        <f>'MOC-berth'!AN44</f>
        <v>415.60000000011644</v>
      </c>
      <c r="H44" s="30">
        <f>'MOC-ancho'!T44</f>
        <v>0</v>
      </c>
      <c r="I44" s="30">
        <f>'MOC-ancho'!U44</f>
        <v>0</v>
      </c>
      <c r="J44" s="30">
        <f>'MOC-ancho'!V44</f>
        <v>0</v>
      </c>
      <c r="K44" s="30">
        <f>'MOC-ancho'!W44</f>
        <v>0</v>
      </c>
      <c r="L44" s="30">
        <f>SUM(D44:K44)</f>
        <v>7280.5200000004352</v>
      </c>
    </row>
    <row r="45" spans="1:12" x14ac:dyDescent="0.2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</row>
    <row r="46" spans="1:12" x14ac:dyDescent="0.2">
      <c r="A46" s="10" t="s">
        <v>14</v>
      </c>
      <c r="B46" s="6"/>
      <c r="C46" s="7"/>
      <c r="D46" s="30">
        <f>'MOC-berth'!AK46</f>
        <v>69482.663333323144</v>
      </c>
      <c r="E46" s="30">
        <f>'MOC-berth'!AL46</f>
        <v>66085.245000000679</v>
      </c>
      <c r="F46" s="30">
        <f>'MOC-berth'!AM46</f>
        <v>16587.066666666953</v>
      </c>
      <c r="G46" s="30">
        <f>'MOC-berth'!AN46</f>
        <v>180848.46000000075</v>
      </c>
      <c r="H46" s="30">
        <f>'MOC-ancho'!T46</f>
        <v>16589.103333333023</v>
      </c>
      <c r="I46" s="30">
        <f>'MOC-ancho'!U46</f>
        <v>6</v>
      </c>
      <c r="J46" s="30">
        <f>'MOC-ancho'!V46</f>
        <v>4307.3999999999996</v>
      </c>
      <c r="K46" s="30">
        <f>'MOC-ancho'!W46</f>
        <v>11445.449999999999</v>
      </c>
      <c r="L46" s="30">
        <f t="shared" ref="L46" si="9">+L47+L48</f>
        <v>365351.38833332458</v>
      </c>
    </row>
    <row r="47" spans="1:12" x14ac:dyDescent="0.2">
      <c r="A47" s="10" t="s">
        <v>4</v>
      </c>
      <c r="B47" s="6"/>
      <c r="C47" s="7"/>
      <c r="D47" s="30">
        <f>'MOC-berth'!AK47</f>
        <v>53432.196666657794</v>
      </c>
      <c r="E47" s="30">
        <f>'MOC-berth'!AL47</f>
        <v>66085.245000000679</v>
      </c>
      <c r="F47" s="30">
        <f>'MOC-berth'!AM47</f>
        <v>16587.066666666953</v>
      </c>
      <c r="G47" s="30">
        <f>'MOC-berth'!AN47</f>
        <v>172626.0200000008</v>
      </c>
      <c r="H47" s="30">
        <f>'MOC-ancho'!T47</f>
        <v>15862.353333333023</v>
      </c>
      <c r="I47" s="30">
        <f>'MOC-ancho'!U47</f>
        <v>0</v>
      </c>
      <c r="J47" s="30">
        <f>'MOC-ancho'!V47</f>
        <v>4298.8999999999996</v>
      </c>
      <c r="K47" s="30">
        <f>'MOC-ancho'!W47</f>
        <v>11445.449999999999</v>
      </c>
      <c r="L47" s="30">
        <f>SUM(D47:K47)</f>
        <v>340337.2316666593</v>
      </c>
    </row>
    <row r="48" spans="1:12" x14ac:dyDescent="0.2">
      <c r="A48" s="10" t="s">
        <v>5</v>
      </c>
      <c r="B48" s="6"/>
      <c r="C48" s="7"/>
      <c r="D48" s="30">
        <f>'MOC-berth'!AK48</f>
        <v>16050.466666665347</v>
      </c>
      <c r="E48" s="30">
        <f>'MOC-berth'!AL48</f>
        <v>0</v>
      </c>
      <c r="F48" s="30">
        <f>'MOC-berth'!AM48</f>
        <v>0</v>
      </c>
      <c r="G48" s="30">
        <f>'MOC-berth'!AN48</f>
        <v>8222.4399999999459</v>
      </c>
      <c r="H48" s="30">
        <f>'MOC-ancho'!T48</f>
        <v>726.75</v>
      </c>
      <c r="I48" s="30">
        <f>'MOC-ancho'!U48</f>
        <v>6</v>
      </c>
      <c r="J48" s="30">
        <f>'MOC-ancho'!V48</f>
        <v>8.5</v>
      </c>
      <c r="K48" s="30">
        <f>'MOC-ancho'!W48</f>
        <v>0</v>
      </c>
      <c r="L48" s="30">
        <f>SUM(D48:K48)</f>
        <v>25014.156666665294</v>
      </c>
    </row>
    <row r="49" spans="1:12" x14ac:dyDescent="0.2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</row>
    <row r="50" spans="1:12" x14ac:dyDescent="0.2">
      <c r="A50" s="10" t="s">
        <v>15</v>
      </c>
      <c r="B50" s="6"/>
      <c r="C50" s="7"/>
      <c r="D50" s="30">
        <f>'MOC-berth'!AK50</f>
        <v>55766.838333323147</v>
      </c>
      <c r="E50" s="30">
        <f>'MOC-berth'!AL50</f>
        <v>30331.617700000694</v>
      </c>
      <c r="F50" s="30">
        <f>'MOC-berth'!AM50</f>
        <v>13105.446666666954</v>
      </c>
      <c r="G50" s="30">
        <f>'MOC-berth'!AN50</f>
        <v>180848.46000000075</v>
      </c>
      <c r="H50" s="30">
        <f>'MOC-ancho'!T50</f>
        <v>16589.103333333023</v>
      </c>
      <c r="I50" s="30">
        <f>'MOC-ancho'!U50</f>
        <v>6</v>
      </c>
      <c r="J50" s="30">
        <f>'MOC-ancho'!V50</f>
        <v>4307.3999999999996</v>
      </c>
      <c r="K50" s="30">
        <f>'MOC-ancho'!W50</f>
        <v>11445.449999999999</v>
      </c>
      <c r="L50" s="30">
        <f t="shared" ref="L50" si="10">+L51+L52</f>
        <v>312400.31603332463</v>
      </c>
    </row>
    <row r="51" spans="1:12" x14ac:dyDescent="0.2">
      <c r="A51" s="10" t="s">
        <v>4</v>
      </c>
      <c r="B51" s="6"/>
      <c r="C51" s="7"/>
      <c r="D51" s="30">
        <f>'MOC-berth'!AK51</f>
        <v>44492.221666657795</v>
      </c>
      <c r="E51" s="30">
        <f>'MOC-berth'!AL51</f>
        <v>30331.617700000694</v>
      </c>
      <c r="F51" s="30">
        <f>'MOC-berth'!AM51</f>
        <v>13105.446666666954</v>
      </c>
      <c r="G51" s="30">
        <f>'MOC-berth'!AN51</f>
        <v>172626.0200000008</v>
      </c>
      <c r="H51" s="30">
        <f>'MOC-ancho'!T51</f>
        <v>15862.353333333023</v>
      </c>
      <c r="I51" s="30">
        <f>'MOC-ancho'!U51</f>
        <v>0</v>
      </c>
      <c r="J51" s="30">
        <f>'MOC-ancho'!V51</f>
        <v>4298.8999999999996</v>
      </c>
      <c r="K51" s="30">
        <f>'MOC-ancho'!W51</f>
        <v>11445.449999999999</v>
      </c>
      <c r="L51" s="30">
        <f>SUM(D51:K51)</f>
        <v>292162.00936665933</v>
      </c>
    </row>
    <row r="52" spans="1:12" x14ac:dyDescent="0.2">
      <c r="A52" s="10" t="s">
        <v>5</v>
      </c>
      <c r="B52" s="6"/>
      <c r="C52" s="7"/>
      <c r="D52" s="30">
        <f>'MOC-berth'!AK52</f>
        <v>11274.616666665348</v>
      </c>
      <c r="E52" s="30">
        <f>'MOC-berth'!AL52</f>
        <v>0</v>
      </c>
      <c r="F52" s="30">
        <f>'MOC-berth'!AM52</f>
        <v>0</v>
      </c>
      <c r="G52" s="30">
        <f>'MOC-berth'!AN52</f>
        <v>8222.4399999999459</v>
      </c>
      <c r="H52" s="30">
        <f>'MOC-ancho'!T52</f>
        <v>726.75</v>
      </c>
      <c r="I52" s="30">
        <f>'MOC-ancho'!U52</f>
        <v>6</v>
      </c>
      <c r="J52" s="30">
        <f>'MOC-ancho'!V52</f>
        <v>8.5</v>
      </c>
      <c r="K52" s="30">
        <f>'MOC-ancho'!W52</f>
        <v>0</v>
      </c>
      <c r="L52" s="30">
        <f>SUM(D52:K52)</f>
        <v>20238.306666665296</v>
      </c>
    </row>
    <row r="53" spans="1:12" x14ac:dyDescent="0.2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</row>
    <row r="54" spans="1:12" x14ac:dyDescent="0.2">
      <c r="A54" s="10" t="s">
        <v>16</v>
      </c>
      <c r="B54" s="6"/>
      <c r="C54" s="7"/>
      <c r="D54" s="30">
        <f>'MOC-berth'!AK54</f>
        <v>91917.749999991007</v>
      </c>
      <c r="E54" s="30">
        <f>'MOC-berth'!AL54</f>
        <v>66085.245000000679</v>
      </c>
      <c r="F54" s="30">
        <f>'MOC-berth'!AM54</f>
        <v>16923.280000000348</v>
      </c>
      <c r="G54" s="30">
        <f>'MOC-berth'!AN54</f>
        <v>229832.72666666697</v>
      </c>
      <c r="H54" s="30">
        <f>'MOC-ancho'!T54</f>
        <v>16589.103333333023</v>
      </c>
      <c r="I54" s="30">
        <f>'MOC-ancho'!U54</f>
        <v>6</v>
      </c>
      <c r="J54" s="30">
        <f>'MOC-ancho'!V54</f>
        <v>4307.3999999999996</v>
      </c>
      <c r="K54" s="30">
        <f>'MOC-ancho'!W54</f>
        <v>11445.449999999999</v>
      </c>
      <c r="L54" s="30">
        <f>+L55+L56</f>
        <v>437106.95499999204</v>
      </c>
    </row>
    <row r="55" spans="1:12" x14ac:dyDescent="0.2">
      <c r="A55" s="10" t="s">
        <v>4</v>
      </c>
      <c r="B55" s="6"/>
      <c r="C55" s="7"/>
      <c r="D55" s="30">
        <f>'MOC-berth'!AK55</f>
        <v>69002.363333325338</v>
      </c>
      <c r="E55" s="30">
        <f>'MOC-berth'!AL55</f>
        <v>66085.245000000679</v>
      </c>
      <c r="F55" s="30">
        <f>'MOC-berth'!AM55</f>
        <v>16923.280000000348</v>
      </c>
      <c r="G55" s="30">
        <f>'MOC-berth'!AN55</f>
        <v>221194.68666666691</v>
      </c>
      <c r="H55" s="30">
        <f>'MOC-ancho'!T55</f>
        <v>15862.353333333023</v>
      </c>
      <c r="I55" s="30">
        <f>'MOC-ancho'!U55</f>
        <v>0</v>
      </c>
      <c r="J55" s="30">
        <f>'MOC-ancho'!V55</f>
        <v>4298.8999999999996</v>
      </c>
      <c r="K55" s="30">
        <f>'MOC-ancho'!W55</f>
        <v>11445.449999999999</v>
      </c>
      <c r="L55" s="30">
        <f>SUM(D55:K55)</f>
        <v>404812.27833332634</v>
      </c>
    </row>
    <row r="56" spans="1:12" x14ac:dyDescent="0.2">
      <c r="A56" s="10" t="s">
        <v>5</v>
      </c>
      <c r="B56" s="6"/>
      <c r="C56" s="7"/>
      <c r="D56" s="30">
        <f>'MOC-berth'!AK56</f>
        <v>22915.386666665669</v>
      </c>
      <c r="E56" s="30">
        <f>'MOC-berth'!AL56</f>
        <v>0</v>
      </c>
      <c r="F56" s="30">
        <f>'MOC-berth'!AM56</f>
        <v>0</v>
      </c>
      <c r="G56" s="30">
        <f>'MOC-berth'!AN56</f>
        <v>8638.0400000000627</v>
      </c>
      <c r="H56" s="30">
        <f>'MOC-ancho'!T56</f>
        <v>726.75</v>
      </c>
      <c r="I56" s="30">
        <f>'MOC-ancho'!U56</f>
        <v>6</v>
      </c>
      <c r="J56" s="30">
        <f>'MOC-ancho'!V56</f>
        <v>8.5</v>
      </c>
      <c r="K56" s="30">
        <f>'MOC-ancho'!W56</f>
        <v>0</v>
      </c>
      <c r="L56" s="30">
        <f>SUM(D56:K56)</f>
        <v>32294.676666665731</v>
      </c>
    </row>
    <row r="57" spans="1:12" x14ac:dyDescent="0.2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</row>
    <row r="58" spans="1:12" ht="15.75" x14ac:dyDescent="0.25">
      <c r="A58" s="15" t="s">
        <v>17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2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</row>
    <row r="60" spans="1:12" ht="15.75" x14ac:dyDescent="0.25">
      <c r="A60" s="5" t="s">
        <v>18</v>
      </c>
      <c r="B60" s="18"/>
      <c r="C60" s="19"/>
      <c r="D60" s="30">
        <f>'MOC-berth'!AK60</f>
        <v>6546263.6270000003</v>
      </c>
      <c r="E60" s="30">
        <f>'MOC-berth'!AL60</f>
        <v>20075.724999999999</v>
      </c>
      <c r="F60" s="30">
        <f>'MOC-berth'!AM60</f>
        <v>85933.698999999993</v>
      </c>
      <c r="G60" s="30">
        <f>'MOC-berth'!AN60</f>
        <v>2806595.9038000004</v>
      </c>
      <c r="H60" s="30">
        <f>'MOC-ancho'!T60</f>
        <v>8182.1</v>
      </c>
      <c r="I60" s="30">
        <f>'MOC-ancho'!U60</f>
        <v>0</v>
      </c>
      <c r="J60" s="30">
        <f>'MOC-ancho'!V60</f>
        <v>16321</v>
      </c>
      <c r="K60" s="30">
        <f>'MOC-ancho'!W60</f>
        <v>15034.676999999998</v>
      </c>
      <c r="L60" s="30">
        <f t="shared" ref="L60" si="11">+L62+L80</f>
        <v>9498406.7317999993</v>
      </c>
    </row>
    <row r="61" spans="1:12" x14ac:dyDescent="0.2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</row>
    <row r="62" spans="1:12" ht="15.75" x14ac:dyDescent="0.25">
      <c r="A62" s="5" t="s">
        <v>19</v>
      </c>
      <c r="B62" s="18"/>
      <c r="C62" s="19"/>
      <c r="D62" s="30">
        <f>'MOC-berth'!AK62</f>
        <v>5360882.0580000002</v>
      </c>
      <c r="E62" s="30">
        <f>'MOC-berth'!AL62</f>
        <v>20075.724999999999</v>
      </c>
      <c r="F62" s="30">
        <f>'MOC-berth'!AM62</f>
        <v>85933.698999999993</v>
      </c>
      <c r="G62" s="30">
        <f>'MOC-berth'!AN62</f>
        <v>1740628.1098000002</v>
      </c>
      <c r="H62" s="30">
        <f>'MOC-ancho'!T62</f>
        <v>0</v>
      </c>
      <c r="I62" s="30">
        <f>'MOC-ancho'!U62</f>
        <v>0</v>
      </c>
      <c r="J62" s="30">
        <f>'MOC-ancho'!V62</f>
        <v>16321</v>
      </c>
      <c r="K62" s="30">
        <f>'MOC-ancho'!W62</f>
        <v>15034.676999999998</v>
      </c>
      <c r="L62" s="30">
        <f t="shared" ref="L62" si="12">+L64+L72</f>
        <v>7238875.2687999997</v>
      </c>
    </row>
    <row r="63" spans="1:12" x14ac:dyDescent="0.2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</row>
    <row r="64" spans="1:12" ht="15.75" x14ac:dyDescent="0.25">
      <c r="A64" s="5" t="s">
        <v>20</v>
      </c>
      <c r="B64" s="18"/>
      <c r="C64" s="19"/>
      <c r="D64" s="30">
        <f>'MOC-berth'!AK64</f>
        <v>2608695.696</v>
      </c>
      <c r="E64" s="30">
        <f>'MOC-berth'!AL64</f>
        <v>8465.1329999999998</v>
      </c>
      <c r="F64" s="30">
        <f>'MOC-berth'!AM64</f>
        <v>41201.356999999996</v>
      </c>
      <c r="G64" s="30">
        <f>'MOC-berth'!AN64</f>
        <v>550927.24400000006</v>
      </c>
      <c r="H64" s="30">
        <f>'MOC-ancho'!T64</f>
        <v>0</v>
      </c>
      <c r="I64" s="30">
        <f>'MOC-ancho'!U64</f>
        <v>0</v>
      </c>
      <c r="J64" s="30">
        <f>'MOC-ancho'!V64</f>
        <v>16321</v>
      </c>
      <c r="K64" s="30">
        <f>'MOC-ancho'!W64</f>
        <v>15034.676999999998</v>
      </c>
      <c r="L64" s="30">
        <f t="shared" ref="L64" si="13">SUM(L65:L70)</f>
        <v>3240645.1069999998</v>
      </c>
    </row>
    <row r="65" spans="1:12" x14ac:dyDescent="0.2">
      <c r="A65" s="10" t="s">
        <v>21</v>
      </c>
      <c r="B65" s="6"/>
      <c r="C65" s="7"/>
      <c r="D65" s="30">
        <f>'MOC-berth'!AK65</f>
        <v>535196.26199999999</v>
      </c>
      <c r="E65" s="30">
        <f>'MOC-berth'!AL65</f>
        <v>8464.1329999999998</v>
      </c>
      <c r="F65" s="30">
        <f>'MOC-berth'!AM65</f>
        <v>30614.739999999998</v>
      </c>
      <c r="G65" s="30">
        <f>'MOC-berth'!AN65</f>
        <v>96081.648000000001</v>
      </c>
      <c r="H65" s="30">
        <f>'MOC-ancho'!T65</f>
        <v>0</v>
      </c>
      <c r="I65" s="30">
        <f>'MOC-ancho'!U65</f>
        <v>0</v>
      </c>
      <c r="J65" s="30">
        <f>'MOC-ancho'!V65</f>
        <v>0</v>
      </c>
      <c r="K65" s="30">
        <f>'MOC-ancho'!W65</f>
        <v>0</v>
      </c>
      <c r="L65" s="30">
        <f>SUM(D65:K65)</f>
        <v>670356.78300000005</v>
      </c>
    </row>
    <row r="66" spans="1:12" x14ac:dyDescent="0.2">
      <c r="A66" s="10" t="s">
        <v>22</v>
      </c>
      <c r="B66" s="6"/>
      <c r="C66" s="7"/>
      <c r="D66" s="30">
        <f>'MOC-berth'!AK66</f>
        <v>105102.29</v>
      </c>
      <c r="E66" s="30">
        <f>'MOC-berth'!AL66</f>
        <v>1</v>
      </c>
      <c r="F66" s="30">
        <f>'MOC-berth'!AM66</f>
        <v>6162.2970000000005</v>
      </c>
      <c r="G66" s="30">
        <f>'MOC-berth'!AN66</f>
        <v>203769.66600000003</v>
      </c>
      <c r="H66" s="30">
        <f>'MOC-ancho'!T66</f>
        <v>0</v>
      </c>
      <c r="I66" s="30">
        <f>'MOC-ancho'!U66</f>
        <v>0</v>
      </c>
      <c r="J66" s="30">
        <f>'MOC-ancho'!V66</f>
        <v>16321</v>
      </c>
      <c r="K66" s="30">
        <f>'MOC-ancho'!W66</f>
        <v>15034.676999999998</v>
      </c>
      <c r="L66" s="30">
        <f t="shared" ref="L66:L70" si="14">SUM(D66:K66)</f>
        <v>346390.93000000005</v>
      </c>
    </row>
    <row r="67" spans="1:12" x14ac:dyDescent="0.2">
      <c r="A67" s="10" t="s">
        <v>23</v>
      </c>
      <c r="B67" s="6"/>
      <c r="C67" s="7"/>
      <c r="D67" s="30">
        <f>'MOC-berth'!AK67</f>
        <v>600</v>
      </c>
      <c r="E67" s="30">
        <f>'MOC-berth'!AL67</f>
        <v>0</v>
      </c>
      <c r="F67" s="30">
        <f>'MOC-berth'!AM67</f>
        <v>4399.6000000000004</v>
      </c>
      <c r="G67" s="30">
        <f>'MOC-berth'!AN67</f>
        <v>213597.28</v>
      </c>
      <c r="H67" s="30">
        <f>'MOC-ancho'!T67</f>
        <v>0</v>
      </c>
      <c r="I67" s="30">
        <f>'MOC-ancho'!U67</f>
        <v>0</v>
      </c>
      <c r="J67" s="30">
        <f>'MOC-ancho'!V67</f>
        <v>0</v>
      </c>
      <c r="K67" s="30">
        <f>'MOC-ancho'!W67</f>
        <v>0</v>
      </c>
      <c r="L67" s="30">
        <f t="shared" si="14"/>
        <v>218596.88</v>
      </c>
    </row>
    <row r="68" spans="1:12" x14ac:dyDescent="0.2">
      <c r="A68" s="10" t="s">
        <v>24</v>
      </c>
      <c r="B68" s="6"/>
      <c r="C68" s="7"/>
      <c r="D68" s="30">
        <f>'MOC-berth'!AK68</f>
        <v>1967797.1439999999</v>
      </c>
      <c r="E68" s="30">
        <f>'MOC-berth'!AL68</f>
        <v>0</v>
      </c>
      <c r="F68" s="30">
        <f>'MOC-berth'!AM68</f>
        <v>24.72</v>
      </c>
      <c r="G68" s="30">
        <f>'MOC-berth'!AN68</f>
        <v>37478.650000000009</v>
      </c>
      <c r="H68" s="30">
        <f>'MOC-ancho'!T68</f>
        <v>0</v>
      </c>
      <c r="I68" s="30">
        <f>'MOC-ancho'!U68</f>
        <v>0</v>
      </c>
      <c r="J68" s="30">
        <f>'MOC-ancho'!V68</f>
        <v>0</v>
      </c>
      <c r="K68" s="30">
        <f>'MOC-ancho'!W68</f>
        <v>0</v>
      </c>
      <c r="L68" s="30">
        <f t="shared" si="14"/>
        <v>2005300.5139999997</v>
      </c>
    </row>
    <row r="69" spans="1:12" x14ac:dyDescent="0.2">
      <c r="A69" s="10" t="s">
        <v>25</v>
      </c>
      <c r="B69" s="6"/>
      <c r="C69" s="7"/>
      <c r="D69" s="30">
        <f>'MOC-berth'!AK69</f>
        <v>0</v>
      </c>
      <c r="E69" s="30">
        <f>'MOC-berth'!AL69</f>
        <v>0</v>
      </c>
      <c r="F69" s="30">
        <f>'MOC-berth'!AM69</f>
        <v>0</v>
      </c>
      <c r="G69" s="30">
        <f>'MOC-berth'!AN69</f>
        <v>0</v>
      </c>
      <c r="H69" s="30">
        <f>'MOC-ancho'!T69</f>
        <v>0</v>
      </c>
      <c r="I69" s="30">
        <f>'MOC-ancho'!U69</f>
        <v>0</v>
      </c>
      <c r="J69" s="30">
        <f>'MOC-ancho'!V69</f>
        <v>0</v>
      </c>
      <c r="K69" s="30">
        <f>'MOC-ancho'!W69</f>
        <v>0</v>
      </c>
      <c r="L69" s="30">
        <f t="shared" si="14"/>
        <v>0</v>
      </c>
    </row>
    <row r="70" spans="1:12" x14ac:dyDescent="0.2">
      <c r="A70" s="10" t="s">
        <v>26</v>
      </c>
      <c r="B70" s="6"/>
      <c r="C70" s="7"/>
      <c r="D70" s="30">
        <f>'MOC-berth'!AK70</f>
        <v>0</v>
      </c>
      <c r="E70" s="30">
        <f>'MOC-berth'!AL70</f>
        <v>0</v>
      </c>
      <c r="F70" s="30">
        <f>'MOC-berth'!AM70</f>
        <v>0</v>
      </c>
      <c r="G70" s="30">
        <f>'MOC-berth'!AN70</f>
        <v>0</v>
      </c>
      <c r="H70" s="30">
        <f>'MOC-ancho'!T70</f>
        <v>0</v>
      </c>
      <c r="I70" s="30">
        <f>'MOC-ancho'!U70</f>
        <v>0</v>
      </c>
      <c r="J70" s="30">
        <f>'MOC-ancho'!V70</f>
        <v>0</v>
      </c>
      <c r="K70" s="30">
        <f>'MOC-ancho'!W70</f>
        <v>0</v>
      </c>
      <c r="L70" s="30">
        <f t="shared" si="14"/>
        <v>0</v>
      </c>
    </row>
    <row r="71" spans="1:12" x14ac:dyDescent="0.2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</row>
    <row r="72" spans="1:12" ht="15.75" x14ac:dyDescent="0.25">
      <c r="A72" s="5" t="s">
        <v>27</v>
      </c>
      <c r="B72" s="18"/>
      <c r="C72" s="19"/>
      <c r="D72" s="30">
        <f>'MOC-berth'!AK72</f>
        <v>2752186.3620000002</v>
      </c>
      <c r="E72" s="30">
        <f>'MOC-berth'!AL72</f>
        <v>11610.592000000001</v>
      </c>
      <c r="F72" s="30">
        <f>'MOC-berth'!AM72</f>
        <v>44732.342000000004</v>
      </c>
      <c r="G72" s="30">
        <f>'MOC-berth'!AN72</f>
        <v>1189700.8658</v>
      </c>
      <c r="H72" s="30">
        <f>'MOC-ancho'!T72</f>
        <v>0</v>
      </c>
      <c r="I72" s="30">
        <f>'MOC-ancho'!U72</f>
        <v>0</v>
      </c>
      <c r="J72" s="30">
        <f>'MOC-ancho'!V72</f>
        <v>0</v>
      </c>
      <c r="K72" s="30">
        <f>'MOC-ancho'!W72</f>
        <v>0</v>
      </c>
      <c r="L72" s="30">
        <f t="shared" ref="L72" si="15">SUM(L73:L78)</f>
        <v>3998230.1617999999</v>
      </c>
    </row>
    <row r="73" spans="1:12" x14ac:dyDescent="0.2">
      <c r="A73" s="10" t="s">
        <v>21</v>
      </c>
      <c r="B73" s="6"/>
      <c r="C73" s="7"/>
      <c r="D73" s="30">
        <f>'MOC-berth'!AK73</f>
        <v>587522.46200000006</v>
      </c>
      <c r="E73" s="30">
        <f>'MOC-berth'!AL73</f>
        <v>10352.592000000001</v>
      </c>
      <c r="F73" s="30">
        <f>'MOC-berth'!AM73</f>
        <v>235.26999999999998</v>
      </c>
      <c r="G73" s="30">
        <f>'MOC-berth'!AN73</f>
        <v>730942.09080000001</v>
      </c>
      <c r="H73" s="30">
        <f>'MOC-ancho'!T73</f>
        <v>0</v>
      </c>
      <c r="I73" s="30">
        <f>'MOC-ancho'!U73</f>
        <v>0</v>
      </c>
      <c r="J73" s="30">
        <f>'MOC-ancho'!V73</f>
        <v>0</v>
      </c>
      <c r="K73" s="30">
        <f>'MOC-ancho'!W73</f>
        <v>0</v>
      </c>
      <c r="L73" s="30">
        <f>SUM(D73:K73)</f>
        <v>1329052.4147999999</v>
      </c>
    </row>
    <row r="74" spans="1:12" x14ac:dyDescent="0.2">
      <c r="A74" s="10" t="s">
        <v>22</v>
      </c>
      <c r="B74" s="6"/>
      <c r="C74" s="7"/>
      <c r="D74" s="30">
        <f>'MOC-berth'!AK74</f>
        <v>509261.80999999994</v>
      </c>
      <c r="E74" s="30">
        <f>'MOC-berth'!AL74</f>
        <v>0</v>
      </c>
      <c r="F74" s="30">
        <f>'MOC-berth'!AM74</f>
        <v>14600.7</v>
      </c>
      <c r="G74" s="30">
        <f>'MOC-berth'!AN74</f>
        <v>51913.288</v>
      </c>
      <c r="H74" s="30">
        <f>'MOC-ancho'!T74</f>
        <v>0</v>
      </c>
      <c r="I74" s="30">
        <f>'MOC-ancho'!U74</f>
        <v>0</v>
      </c>
      <c r="J74" s="30">
        <f>'MOC-ancho'!V74</f>
        <v>0</v>
      </c>
      <c r="K74" s="30">
        <f>'MOC-ancho'!W74</f>
        <v>0</v>
      </c>
      <c r="L74" s="30">
        <f t="shared" ref="L74:L78" si="16">SUM(D74:K74)</f>
        <v>575775.79799999995</v>
      </c>
    </row>
    <row r="75" spans="1:12" x14ac:dyDescent="0.2">
      <c r="A75" s="10" t="s">
        <v>23</v>
      </c>
      <c r="B75" s="6"/>
      <c r="C75" s="7"/>
      <c r="D75" s="30">
        <f>'MOC-berth'!AK75</f>
        <v>17337.849999999999</v>
      </c>
      <c r="E75" s="30">
        <f>'MOC-berth'!AL75</f>
        <v>1258</v>
      </c>
      <c r="F75" s="30">
        <f>'MOC-berth'!AM75</f>
        <v>29896.371999999999</v>
      </c>
      <c r="G75" s="30">
        <f>'MOC-berth'!AN75</f>
        <v>403196.58899999998</v>
      </c>
      <c r="H75" s="30">
        <f>'MOC-ancho'!T75</f>
        <v>0</v>
      </c>
      <c r="I75" s="30">
        <f>'MOC-ancho'!U75</f>
        <v>0</v>
      </c>
      <c r="J75" s="30">
        <f>'MOC-ancho'!V75</f>
        <v>0</v>
      </c>
      <c r="K75" s="30">
        <f>'MOC-ancho'!W75</f>
        <v>0</v>
      </c>
      <c r="L75" s="30">
        <f t="shared" si="16"/>
        <v>451688.81099999999</v>
      </c>
    </row>
    <row r="76" spans="1:12" x14ac:dyDescent="0.2">
      <c r="A76" s="10" t="s">
        <v>28</v>
      </c>
      <c r="B76" s="6"/>
      <c r="C76" s="7"/>
      <c r="D76" s="30">
        <f>'MOC-berth'!AK76</f>
        <v>1638064.2400000002</v>
      </c>
      <c r="E76" s="30">
        <f>'MOC-berth'!AL76</f>
        <v>0</v>
      </c>
      <c r="F76" s="30">
        <f>'MOC-berth'!AM76</f>
        <v>0</v>
      </c>
      <c r="G76" s="30">
        <f>'MOC-berth'!AN76</f>
        <v>3648.8980000000001</v>
      </c>
      <c r="H76" s="30">
        <f>'MOC-ancho'!T76</f>
        <v>0</v>
      </c>
      <c r="I76" s="30">
        <f>'MOC-ancho'!U76</f>
        <v>0</v>
      </c>
      <c r="J76" s="30">
        <f>'MOC-ancho'!V76</f>
        <v>0</v>
      </c>
      <c r="K76" s="30">
        <f>'MOC-ancho'!W76</f>
        <v>0</v>
      </c>
      <c r="L76" s="30">
        <f t="shared" si="16"/>
        <v>1641713.1380000003</v>
      </c>
    </row>
    <row r="77" spans="1:12" x14ac:dyDescent="0.2">
      <c r="A77" s="10" t="s">
        <v>25</v>
      </c>
      <c r="B77" s="6"/>
      <c r="C77" s="7"/>
      <c r="D77" s="30">
        <f>'MOC-berth'!AK77</f>
        <v>0</v>
      </c>
      <c r="E77" s="30">
        <f>'MOC-berth'!AL77</f>
        <v>0</v>
      </c>
      <c r="F77" s="30">
        <f>'MOC-berth'!AM77</f>
        <v>0</v>
      </c>
      <c r="G77" s="30">
        <f>'MOC-berth'!AN77</f>
        <v>0</v>
      </c>
      <c r="H77" s="30">
        <f>'MOC-ancho'!T77</f>
        <v>0</v>
      </c>
      <c r="I77" s="30">
        <f>'MOC-ancho'!U77</f>
        <v>0</v>
      </c>
      <c r="J77" s="30">
        <f>'MOC-ancho'!V77</f>
        <v>0</v>
      </c>
      <c r="K77" s="30">
        <f>'MOC-ancho'!W77</f>
        <v>0</v>
      </c>
      <c r="L77" s="30">
        <f t="shared" si="16"/>
        <v>0</v>
      </c>
    </row>
    <row r="78" spans="1:12" x14ac:dyDescent="0.2">
      <c r="A78" s="10" t="s">
        <v>29</v>
      </c>
      <c r="B78" s="6"/>
      <c r="C78" s="7"/>
      <c r="D78" s="30">
        <f>'MOC-berth'!AK78</f>
        <v>0</v>
      </c>
      <c r="E78" s="30">
        <f>'MOC-berth'!AL78</f>
        <v>0</v>
      </c>
      <c r="F78" s="30">
        <f>'MOC-berth'!AM78</f>
        <v>0</v>
      </c>
      <c r="G78" s="30">
        <f>'MOC-berth'!AN78</f>
        <v>0</v>
      </c>
      <c r="H78" s="30">
        <f>'MOC-ancho'!T78</f>
        <v>0</v>
      </c>
      <c r="I78" s="30">
        <f>'MOC-ancho'!U78</f>
        <v>0</v>
      </c>
      <c r="J78" s="30">
        <f>'MOC-ancho'!V78</f>
        <v>0</v>
      </c>
      <c r="K78" s="30">
        <f>'MOC-ancho'!W78</f>
        <v>0</v>
      </c>
      <c r="L78" s="30">
        <f t="shared" si="16"/>
        <v>0</v>
      </c>
    </row>
    <row r="79" spans="1:12" x14ac:dyDescent="0.2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</row>
    <row r="80" spans="1:12" ht="15.75" x14ac:dyDescent="0.25">
      <c r="A80" s="20" t="s">
        <v>30</v>
      </c>
      <c r="B80" s="21"/>
      <c r="C80" s="22"/>
      <c r="D80" s="30">
        <f>'MOC-berth'!AK80</f>
        <v>1185381.5689999999</v>
      </c>
      <c r="E80" s="30">
        <f>'MOC-berth'!AL80</f>
        <v>0</v>
      </c>
      <c r="F80" s="30">
        <f>'MOC-berth'!AM80</f>
        <v>0</v>
      </c>
      <c r="G80" s="30">
        <f>'MOC-berth'!AN80</f>
        <v>1065967.794</v>
      </c>
      <c r="H80" s="30">
        <f>'MOC-ancho'!T80</f>
        <v>8182.1</v>
      </c>
      <c r="I80" s="30">
        <f>'MOC-ancho'!U80</f>
        <v>0</v>
      </c>
      <c r="J80" s="30">
        <f>'MOC-ancho'!V80</f>
        <v>0</v>
      </c>
      <c r="K80" s="30">
        <f>'MOC-ancho'!W80</f>
        <v>0</v>
      </c>
      <c r="L80" s="30">
        <f t="shared" ref="L80" si="17">+L82+L90</f>
        <v>2259531.463</v>
      </c>
    </row>
    <row r="81" spans="1:12" x14ac:dyDescent="0.2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</row>
    <row r="82" spans="1:12" ht="15.75" x14ac:dyDescent="0.25">
      <c r="A82" s="20" t="s">
        <v>31</v>
      </c>
      <c r="B82" s="21"/>
      <c r="C82" s="22"/>
      <c r="D82" s="30">
        <f>'MOC-berth'!AK82</f>
        <v>1082780.169</v>
      </c>
      <c r="E82" s="30">
        <f>'MOC-berth'!AL82</f>
        <v>0</v>
      </c>
      <c r="F82" s="30">
        <f>'MOC-berth'!AM82</f>
        <v>0</v>
      </c>
      <c r="G82" s="30">
        <f>'MOC-berth'!AN82</f>
        <v>919676.84400000004</v>
      </c>
      <c r="H82" s="30">
        <f>'MOC-ancho'!T82</f>
        <v>8015.5</v>
      </c>
      <c r="I82" s="30">
        <f>'MOC-ancho'!U82</f>
        <v>0</v>
      </c>
      <c r="J82" s="30">
        <f>'MOC-ancho'!V82</f>
        <v>0</v>
      </c>
      <c r="K82" s="30">
        <f>'MOC-ancho'!W82</f>
        <v>0</v>
      </c>
      <c r="L82" s="30">
        <f t="shared" ref="L82" si="18">SUM(L83:L88)</f>
        <v>2010472.513</v>
      </c>
    </row>
    <row r="83" spans="1:12" x14ac:dyDescent="0.2">
      <c r="A83" s="10" t="s">
        <v>21</v>
      </c>
      <c r="B83" s="6"/>
      <c r="C83" s="7"/>
      <c r="D83" s="30">
        <f>'MOC-berth'!AK83</f>
        <v>426054.00599999994</v>
      </c>
      <c r="E83" s="30">
        <f>'MOC-berth'!AL83</f>
        <v>0</v>
      </c>
      <c r="F83" s="30">
        <f>'MOC-berth'!AM83</f>
        <v>0</v>
      </c>
      <c r="G83" s="30">
        <f>'MOC-berth'!AN83</f>
        <v>15124.544</v>
      </c>
      <c r="H83" s="30">
        <f>'MOC-ancho'!T83</f>
        <v>8015.5</v>
      </c>
      <c r="I83" s="30">
        <f>'MOC-ancho'!U83</f>
        <v>0</v>
      </c>
      <c r="J83" s="30">
        <f>'MOC-ancho'!V83</f>
        <v>0</v>
      </c>
      <c r="K83" s="30">
        <f>'MOC-ancho'!W83</f>
        <v>0</v>
      </c>
      <c r="L83" s="30">
        <f>SUM(D83:K83)</f>
        <v>449194.04999999993</v>
      </c>
    </row>
    <row r="84" spans="1:12" x14ac:dyDescent="0.2">
      <c r="A84" s="10" t="s">
        <v>22</v>
      </c>
      <c r="B84" s="6"/>
      <c r="C84" s="7"/>
      <c r="D84" s="30">
        <f>'MOC-berth'!AK84</f>
        <v>372669.82000000007</v>
      </c>
      <c r="E84" s="30">
        <f>'MOC-berth'!AL84</f>
        <v>0</v>
      </c>
      <c r="F84" s="30">
        <f>'MOC-berth'!AM84</f>
        <v>0</v>
      </c>
      <c r="G84" s="30">
        <f>'MOC-berth'!AN84</f>
        <v>187477.3</v>
      </c>
      <c r="H84" s="30">
        <f>'MOC-ancho'!T84</f>
        <v>0</v>
      </c>
      <c r="I84" s="30">
        <f>'MOC-ancho'!U84</f>
        <v>0</v>
      </c>
      <c r="J84" s="30">
        <f>'MOC-ancho'!V84</f>
        <v>0</v>
      </c>
      <c r="K84" s="30">
        <f>'MOC-ancho'!W84</f>
        <v>0</v>
      </c>
      <c r="L84" s="30">
        <f t="shared" ref="L84:L88" si="19">SUM(D84:K84)</f>
        <v>560147.12000000011</v>
      </c>
    </row>
    <row r="85" spans="1:12" x14ac:dyDescent="0.2">
      <c r="A85" s="23" t="s">
        <v>23</v>
      </c>
      <c r="B85" s="24"/>
      <c r="C85" s="25"/>
      <c r="D85" s="30">
        <f>'MOC-berth'!AK85</f>
        <v>284056.34299999999</v>
      </c>
      <c r="E85" s="30">
        <f>'MOC-berth'!AL85</f>
        <v>0</v>
      </c>
      <c r="F85" s="30">
        <f>'MOC-berth'!AM85</f>
        <v>0</v>
      </c>
      <c r="G85" s="30">
        <f>'MOC-berth'!AN85</f>
        <v>717075</v>
      </c>
      <c r="H85" s="30">
        <f>'MOC-ancho'!T85</f>
        <v>0</v>
      </c>
      <c r="I85" s="30">
        <f>'MOC-ancho'!U85</f>
        <v>0</v>
      </c>
      <c r="J85" s="30">
        <f>'MOC-ancho'!V85</f>
        <v>0</v>
      </c>
      <c r="K85" s="30">
        <f>'MOC-ancho'!W85</f>
        <v>0</v>
      </c>
      <c r="L85" s="30">
        <f t="shared" si="19"/>
        <v>1001131.343</v>
      </c>
    </row>
    <row r="86" spans="1:12" x14ac:dyDescent="0.2">
      <c r="A86" s="10" t="s">
        <v>28</v>
      </c>
      <c r="B86" s="6"/>
      <c r="C86" s="7"/>
      <c r="D86" s="30">
        <f>'MOC-berth'!AK86</f>
        <v>0</v>
      </c>
      <c r="E86" s="30">
        <f>'MOC-berth'!AL86</f>
        <v>0</v>
      </c>
      <c r="F86" s="30">
        <f>'MOC-berth'!AM86</f>
        <v>0</v>
      </c>
      <c r="G86" s="30">
        <f>'MOC-berth'!AN86</f>
        <v>0</v>
      </c>
      <c r="H86" s="30">
        <f>'MOC-ancho'!T86</f>
        <v>0</v>
      </c>
      <c r="I86" s="30">
        <f>'MOC-ancho'!U86</f>
        <v>0</v>
      </c>
      <c r="J86" s="30">
        <f>'MOC-ancho'!V86</f>
        <v>0</v>
      </c>
      <c r="K86" s="30">
        <f>'MOC-ancho'!W86</f>
        <v>0</v>
      </c>
      <c r="L86" s="30">
        <f t="shared" si="19"/>
        <v>0</v>
      </c>
    </row>
    <row r="87" spans="1:12" x14ac:dyDescent="0.2">
      <c r="A87" s="10" t="s">
        <v>25</v>
      </c>
      <c r="B87" s="6"/>
      <c r="C87" s="7"/>
      <c r="D87" s="30">
        <f>'MOC-berth'!AK87</f>
        <v>0</v>
      </c>
      <c r="E87" s="30">
        <f>'MOC-berth'!AL87</f>
        <v>0</v>
      </c>
      <c r="F87" s="30">
        <f>'MOC-berth'!AM87</f>
        <v>0</v>
      </c>
      <c r="G87" s="30">
        <f>'MOC-berth'!AN87</f>
        <v>0</v>
      </c>
      <c r="H87" s="30">
        <f>'MOC-ancho'!T87</f>
        <v>0</v>
      </c>
      <c r="I87" s="30">
        <f>'MOC-ancho'!U87</f>
        <v>0</v>
      </c>
      <c r="J87" s="30">
        <f>'MOC-ancho'!V87</f>
        <v>0</v>
      </c>
      <c r="K87" s="30">
        <f>'MOC-ancho'!W87</f>
        <v>0</v>
      </c>
      <c r="L87" s="30">
        <f t="shared" si="19"/>
        <v>0</v>
      </c>
    </row>
    <row r="88" spans="1:12" x14ac:dyDescent="0.2">
      <c r="A88" s="10" t="s">
        <v>26</v>
      </c>
      <c r="B88" s="6"/>
      <c r="C88" s="7"/>
      <c r="D88" s="30">
        <f>'MOC-berth'!AK88</f>
        <v>0</v>
      </c>
      <c r="E88" s="30">
        <f>'MOC-berth'!AL88</f>
        <v>0</v>
      </c>
      <c r="F88" s="30">
        <f>'MOC-berth'!AM88</f>
        <v>0</v>
      </c>
      <c r="G88" s="30">
        <f>'MOC-berth'!AN88</f>
        <v>0</v>
      </c>
      <c r="H88" s="30">
        <f>'MOC-ancho'!T88</f>
        <v>0</v>
      </c>
      <c r="I88" s="30">
        <f>'MOC-ancho'!U88</f>
        <v>0</v>
      </c>
      <c r="J88" s="30">
        <f>'MOC-ancho'!V88</f>
        <v>0</v>
      </c>
      <c r="K88" s="30">
        <f>'MOC-ancho'!W88</f>
        <v>0</v>
      </c>
      <c r="L88" s="30">
        <f t="shared" si="19"/>
        <v>0</v>
      </c>
    </row>
    <row r="89" spans="1:12" x14ac:dyDescent="0.2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</row>
    <row r="90" spans="1:12" ht="15.75" x14ac:dyDescent="0.25">
      <c r="A90" s="20" t="s">
        <v>32</v>
      </c>
      <c r="B90" s="21"/>
      <c r="C90" s="22"/>
      <c r="D90" s="30">
        <f>'MOC-berth'!AK90</f>
        <v>102601.4</v>
      </c>
      <c r="E90" s="30">
        <f>'MOC-berth'!AL90</f>
        <v>0</v>
      </c>
      <c r="F90" s="30">
        <f>'MOC-berth'!AM90</f>
        <v>0</v>
      </c>
      <c r="G90" s="30">
        <f>'MOC-berth'!AN90</f>
        <v>146290.95000000001</v>
      </c>
      <c r="H90" s="30">
        <f>'MOC-ancho'!T90</f>
        <v>166.6</v>
      </c>
      <c r="I90" s="30">
        <f>'MOC-ancho'!U90</f>
        <v>0</v>
      </c>
      <c r="J90" s="30">
        <f>'MOC-ancho'!V90</f>
        <v>0</v>
      </c>
      <c r="K90" s="30">
        <f>'MOC-ancho'!W90</f>
        <v>0</v>
      </c>
      <c r="L90" s="30">
        <f t="shared" ref="L90" si="20">SUM(L91:L96)</f>
        <v>249058.95</v>
      </c>
    </row>
    <row r="91" spans="1:12" x14ac:dyDescent="0.2">
      <c r="A91" s="10" t="s">
        <v>21</v>
      </c>
      <c r="B91" s="6"/>
      <c r="C91" s="7"/>
      <c r="D91" s="30">
        <f>'MOC-berth'!AK91</f>
        <v>0</v>
      </c>
      <c r="E91" s="30">
        <f>'MOC-berth'!AL91</f>
        <v>0</v>
      </c>
      <c r="F91" s="30">
        <f>'MOC-berth'!AM91</f>
        <v>0</v>
      </c>
      <c r="G91" s="30">
        <f>'MOC-berth'!AN91</f>
        <v>0</v>
      </c>
      <c r="H91" s="30">
        <f>'MOC-ancho'!T91</f>
        <v>166.6</v>
      </c>
      <c r="I91" s="30">
        <f>'MOC-ancho'!U91</f>
        <v>0</v>
      </c>
      <c r="J91" s="30">
        <f>'MOC-ancho'!V91</f>
        <v>0</v>
      </c>
      <c r="K91" s="30">
        <f>'MOC-ancho'!W91</f>
        <v>0</v>
      </c>
      <c r="L91" s="30">
        <f>SUM(D91:K91)</f>
        <v>166.6</v>
      </c>
    </row>
    <row r="92" spans="1:12" x14ac:dyDescent="0.2">
      <c r="A92" s="10" t="s">
        <v>33</v>
      </c>
      <c r="B92" s="6"/>
      <c r="C92" s="7"/>
      <c r="D92" s="30">
        <f>'MOC-berth'!AK92</f>
        <v>35800</v>
      </c>
      <c r="E92" s="30">
        <f>'MOC-berth'!AL92</f>
        <v>0</v>
      </c>
      <c r="F92" s="30">
        <f>'MOC-berth'!AM92</f>
        <v>0</v>
      </c>
      <c r="G92" s="30">
        <f>'MOC-berth'!AN92</f>
        <v>129770.95</v>
      </c>
      <c r="H92" s="30">
        <f>'MOC-ancho'!T92</f>
        <v>0</v>
      </c>
      <c r="I92" s="30">
        <f>'MOC-ancho'!U92</f>
        <v>0</v>
      </c>
      <c r="J92" s="30">
        <f>'MOC-ancho'!V92</f>
        <v>0</v>
      </c>
      <c r="K92" s="30">
        <f>'MOC-ancho'!W92</f>
        <v>0</v>
      </c>
      <c r="L92" s="30">
        <f t="shared" ref="L92:L96" si="21">SUM(D92:K92)</f>
        <v>165570.95000000001</v>
      </c>
    </row>
    <row r="93" spans="1:12" x14ac:dyDescent="0.2">
      <c r="A93" s="10" t="s">
        <v>23</v>
      </c>
      <c r="B93" s="6"/>
      <c r="C93" s="7"/>
      <c r="D93" s="30">
        <f>'MOC-berth'!AK93</f>
        <v>66801.399999999994</v>
      </c>
      <c r="E93" s="30">
        <f>'MOC-berth'!AL93</f>
        <v>0</v>
      </c>
      <c r="F93" s="30">
        <f>'MOC-berth'!AM93</f>
        <v>0</v>
      </c>
      <c r="G93" s="30">
        <f>'MOC-berth'!AN93</f>
        <v>16520</v>
      </c>
      <c r="H93" s="30">
        <f>'MOC-ancho'!T93</f>
        <v>0</v>
      </c>
      <c r="I93" s="30">
        <f>'MOC-ancho'!U93</f>
        <v>0</v>
      </c>
      <c r="J93" s="30">
        <f>'MOC-ancho'!V93</f>
        <v>0</v>
      </c>
      <c r="K93" s="30">
        <f>'MOC-ancho'!W93</f>
        <v>0</v>
      </c>
      <c r="L93" s="30">
        <f t="shared" si="21"/>
        <v>83321.399999999994</v>
      </c>
    </row>
    <row r="94" spans="1:12" x14ac:dyDescent="0.2">
      <c r="A94" s="10" t="s">
        <v>28</v>
      </c>
      <c r="B94" s="6"/>
      <c r="C94" s="7"/>
      <c r="D94" s="30">
        <f>'MOC-berth'!AK94</f>
        <v>0</v>
      </c>
      <c r="E94" s="30">
        <f>'MOC-berth'!AL94</f>
        <v>0</v>
      </c>
      <c r="F94" s="30">
        <f>'MOC-berth'!AM94</f>
        <v>0</v>
      </c>
      <c r="G94" s="30">
        <f>'MOC-berth'!AN94</f>
        <v>0</v>
      </c>
      <c r="H94" s="30">
        <f>'MOC-ancho'!T94</f>
        <v>0</v>
      </c>
      <c r="I94" s="30">
        <f>'MOC-ancho'!U94</f>
        <v>0</v>
      </c>
      <c r="J94" s="30">
        <f>'MOC-ancho'!V94</f>
        <v>0</v>
      </c>
      <c r="K94" s="30">
        <f>'MOC-ancho'!W94</f>
        <v>0</v>
      </c>
      <c r="L94" s="30">
        <f t="shared" si="21"/>
        <v>0</v>
      </c>
    </row>
    <row r="95" spans="1:12" x14ac:dyDescent="0.2">
      <c r="A95" s="10" t="s">
        <v>34</v>
      </c>
      <c r="B95" s="6"/>
      <c r="C95" s="7"/>
      <c r="D95" s="30">
        <f>'MOC-berth'!AK95</f>
        <v>0</v>
      </c>
      <c r="E95" s="30">
        <f>'MOC-berth'!AL95</f>
        <v>0</v>
      </c>
      <c r="F95" s="30">
        <f>'MOC-berth'!AM95</f>
        <v>0</v>
      </c>
      <c r="G95" s="30">
        <f>'MOC-berth'!AN95</f>
        <v>0</v>
      </c>
      <c r="H95" s="30">
        <f>'MOC-ancho'!T95</f>
        <v>0</v>
      </c>
      <c r="I95" s="30">
        <f>'MOC-ancho'!U95</f>
        <v>0</v>
      </c>
      <c r="J95" s="30">
        <f>'MOC-ancho'!V95</f>
        <v>0</v>
      </c>
      <c r="K95" s="30">
        <f>'MOC-ancho'!W95</f>
        <v>0</v>
      </c>
      <c r="L95" s="30">
        <f t="shared" si="21"/>
        <v>0</v>
      </c>
    </row>
    <row r="96" spans="1:12" x14ac:dyDescent="0.2">
      <c r="A96" s="10" t="s">
        <v>26</v>
      </c>
      <c r="B96" s="6"/>
      <c r="C96" s="7"/>
      <c r="D96" s="30">
        <f>'MOC-berth'!AK96</f>
        <v>0</v>
      </c>
      <c r="E96" s="30">
        <f>'MOC-berth'!AL96</f>
        <v>0</v>
      </c>
      <c r="F96" s="30">
        <f>'MOC-berth'!AM96</f>
        <v>0</v>
      </c>
      <c r="G96" s="30">
        <f>'MOC-berth'!AN96</f>
        <v>0</v>
      </c>
      <c r="H96" s="30">
        <f>'MOC-ancho'!T96</f>
        <v>0</v>
      </c>
      <c r="I96" s="30">
        <f>'MOC-ancho'!U96</f>
        <v>0</v>
      </c>
      <c r="J96" s="30">
        <f>'MOC-ancho'!V96</f>
        <v>0</v>
      </c>
      <c r="K96" s="30">
        <f>'MOC-ancho'!W96</f>
        <v>0</v>
      </c>
      <c r="L96" s="30">
        <f t="shared" si="21"/>
        <v>0</v>
      </c>
    </row>
    <row r="97" spans="1:12" x14ac:dyDescent="0.2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</row>
    <row r="98" spans="1:12" ht="15.75" x14ac:dyDescent="0.25">
      <c r="A98" s="5" t="s">
        <v>35</v>
      </c>
      <c r="B98" s="18"/>
      <c r="C98" s="19"/>
      <c r="D98" s="30">
        <f>'MOC-berth'!AK98</f>
        <v>1153665</v>
      </c>
      <c r="E98" s="30">
        <f>'MOC-berth'!AL98</f>
        <v>1451772</v>
      </c>
      <c r="F98" s="30">
        <f>'MOC-berth'!AM98</f>
        <v>54782</v>
      </c>
      <c r="G98" s="30">
        <f>'MOC-berth'!AN98</f>
        <v>0</v>
      </c>
      <c r="H98" s="30">
        <f>'MOC-ancho'!T98</f>
        <v>0</v>
      </c>
      <c r="I98" s="30">
        <f>'MOC-ancho'!U98</f>
        <v>101</v>
      </c>
      <c r="J98" s="30">
        <f>'MOC-ancho'!V98</f>
        <v>0</v>
      </c>
      <c r="K98" s="30">
        <f>'MOC-ancho'!W98</f>
        <v>0</v>
      </c>
      <c r="L98" s="30">
        <f>+L99+L104</f>
        <v>2660320</v>
      </c>
    </row>
    <row r="99" spans="1:12" ht="15.75" x14ac:dyDescent="0.25">
      <c r="A99" s="5" t="s">
        <v>36</v>
      </c>
      <c r="B99" s="18"/>
      <c r="C99" s="19"/>
      <c r="D99" s="30">
        <f>'MOC-berth'!AK99</f>
        <v>1153665</v>
      </c>
      <c r="E99" s="30">
        <f>'MOC-berth'!AL99</f>
        <v>1451772</v>
      </c>
      <c r="F99" s="30">
        <f>'MOC-berth'!AM99</f>
        <v>54782</v>
      </c>
      <c r="G99" s="30">
        <f>'MOC-berth'!AN99</f>
        <v>0</v>
      </c>
      <c r="H99" s="30">
        <f>'MOC-ancho'!T99</f>
        <v>0</v>
      </c>
      <c r="I99" s="30">
        <f>'MOC-ancho'!U99</f>
        <v>0</v>
      </c>
      <c r="J99" s="30">
        <f>'MOC-ancho'!V99</f>
        <v>0</v>
      </c>
      <c r="K99" s="30">
        <f>'MOC-ancho'!W99</f>
        <v>0</v>
      </c>
      <c r="L99" s="30">
        <f t="shared" ref="L99" si="22">SUM(L100:L102)</f>
        <v>2660219</v>
      </c>
    </row>
    <row r="100" spans="1:12" x14ac:dyDescent="0.2">
      <c r="A100" s="10" t="s">
        <v>37</v>
      </c>
      <c r="B100" s="6"/>
      <c r="C100" s="7"/>
      <c r="D100" s="30">
        <f>'MOC-berth'!AK100</f>
        <v>587973</v>
      </c>
      <c r="E100" s="30">
        <f>'MOC-berth'!AL100</f>
        <v>736317</v>
      </c>
      <c r="F100" s="30">
        <f>'MOC-berth'!AM100</f>
        <v>29872</v>
      </c>
      <c r="G100" s="30">
        <f>'MOC-berth'!AN100</f>
        <v>0</v>
      </c>
      <c r="H100" s="30">
        <f>'MOC-ancho'!T100</f>
        <v>0</v>
      </c>
      <c r="I100" s="30">
        <f>'MOC-ancho'!U100</f>
        <v>0</v>
      </c>
      <c r="J100" s="30">
        <f>'MOC-ancho'!V100</f>
        <v>0</v>
      </c>
      <c r="K100" s="30">
        <f>'MOC-ancho'!W100</f>
        <v>0</v>
      </c>
      <c r="L100" s="30">
        <f>SUM(D100:K100)</f>
        <v>1354162</v>
      </c>
    </row>
    <row r="101" spans="1:12" x14ac:dyDescent="0.2">
      <c r="A101" s="23" t="s">
        <v>38</v>
      </c>
      <c r="B101" s="24"/>
      <c r="C101" s="25"/>
      <c r="D101" s="30">
        <f>'MOC-berth'!AK101</f>
        <v>565692</v>
      </c>
      <c r="E101" s="30">
        <f>'MOC-berth'!AL101</f>
        <v>715455</v>
      </c>
      <c r="F101" s="30">
        <f>'MOC-berth'!AM101</f>
        <v>24910</v>
      </c>
      <c r="G101" s="30">
        <f>'MOC-berth'!AN101</f>
        <v>0</v>
      </c>
      <c r="H101" s="30">
        <f>'MOC-ancho'!T101</f>
        <v>0</v>
      </c>
      <c r="I101" s="30">
        <f>'MOC-ancho'!U101</f>
        <v>0</v>
      </c>
      <c r="J101" s="30">
        <f>'MOC-ancho'!V101</f>
        <v>0</v>
      </c>
      <c r="K101" s="30">
        <f>'MOC-ancho'!W101</f>
        <v>0</v>
      </c>
      <c r="L101" s="30">
        <f t="shared" ref="L101:L102" si="23">SUM(D101:K101)</f>
        <v>1306057</v>
      </c>
    </row>
    <row r="102" spans="1:12" x14ac:dyDescent="0.2">
      <c r="A102" s="23" t="s">
        <v>39</v>
      </c>
      <c r="B102" s="24"/>
      <c r="C102" s="25"/>
      <c r="D102" s="30">
        <f>'MOC-berth'!AK102</f>
        <v>0</v>
      </c>
      <c r="E102" s="30">
        <f>'MOC-berth'!AL102</f>
        <v>0</v>
      </c>
      <c r="F102" s="30">
        <f>'MOC-berth'!AM102</f>
        <v>0</v>
      </c>
      <c r="G102" s="30">
        <f>'MOC-berth'!AN102</f>
        <v>0</v>
      </c>
      <c r="H102" s="30">
        <f>'MOC-ancho'!T102</f>
        <v>0</v>
      </c>
      <c r="I102" s="30">
        <f>'MOC-ancho'!U102</f>
        <v>0</v>
      </c>
      <c r="J102" s="30">
        <f>'MOC-ancho'!V102</f>
        <v>0</v>
      </c>
      <c r="K102" s="30">
        <f>'MOC-ancho'!W102</f>
        <v>0</v>
      </c>
      <c r="L102" s="30">
        <f t="shared" si="23"/>
        <v>0</v>
      </c>
    </row>
    <row r="103" spans="1:12" ht="15.75" x14ac:dyDescent="0.2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</row>
    <row r="104" spans="1:12" ht="15.75" x14ac:dyDescent="0.25">
      <c r="A104" s="20" t="s">
        <v>40</v>
      </c>
      <c r="B104" s="21"/>
      <c r="C104" s="22"/>
      <c r="D104" s="30">
        <f>'MOC-berth'!AK104</f>
        <v>0</v>
      </c>
      <c r="E104" s="30">
        <f>'MOC-berth'!AL104</f>
        <v>0</v>
      </c>
      <c r="F104" s="30">
        <f>'MOC-berth'!AM104</f>
        <v>0</v>
      </c>
      <c r="G104" s="30">
        <f>'MOC-berth'!AN104</f>
        <v>0</v>
      </c>
      <c r="H104" s="30">
        <f>'MOC-ancho'!T104</f>
        <v>0</v>
      </c>
      <c r="I104" s="30">
        <f>'MOC-ancho'!U104</f>
        <v>101</v>
      </c>
      <c r="J104" s="30">
        <f>'MOC-ancho'!V104</f>
        <v>0</v>
      </c>
      <c r="K104" s="30">
        <f>'MOC-ancho'!W104</f>
        <v>0</v>
      </c>
      <c r="L104" s="30">
        <f t="shared" ref="L104" si="24">SUM(L105:L107)</f>
        <v>101</v>
      </c>
    </row>
    <row r="105" spans="1:12" x14ac:dyDescent="0.2">
      <c r="A105" s="10" t="s">
        <v>37</v>
      </c>
      <c r="B105" s="6"/>
      <c r="C105" s="7"/>
      <c r="D105" s="30">
        <f>'MOC-berth'!AK105</f>
        <v>0</v>
      </c>
      <c r="E105" s="30">
        <f>'MOC-berth'!AL105</f>
        <v>0</v>
      </c>
      <c r="F105" s="30">
        <f>'MOC-berth'!AM105</f>
        <v>0</v>
      </c>
      <c r="G105" s="30">
        <f>'MOC-berth'!AN105</f>
        <v>0</v>
      </c>
      <c r="H105" s="30">
        <f>'MOC-ancho'!T105</f>
        <v>0</v>
      </c>
      <c r="I105" s="30">
        <f>'MOC-ancho'!U105</f>
        <v>0</v>
      </c>
      <c r="J105" s="30">
        <f>'MOC-ancho'!V105</f>
        <v>0</v>
      </c>
      <c r="K105" s="30">
        <f>'MOC-ancho'!W105</f>
        <v>0</v>
      </c>
      <c r="L105" s="30">
        <f>SUM(D105:K105)</f>
        <v>0</v>
      </c>
    </row>
    <row r="106" spans="1:12" x14ac:dyDescent="0.2">
      <c r="A106" s="10" t="s">
        <v>38</v>
      </c>
      <c r="B106" s="6"/>
      <c r="C106" s="7"/>
      <c r="D106" s="30">
        <f>'MOC-berth'!AK106</f>
        <v>0</v>
      </c>
      <c r="E106" s="30">
        <f>'MOC-berth'!AL106</f>
        <v>0</v>
      </c>
      <c r="F106" s="30">
        <f>'MOC-berth'!AM106</f>
        <v>0</v>
      </c>
      <c r="G106" s="30">
        <f>'MOC-berth'!AN106</f>
        <v>0</v>
      </c>
      <c r="H106" s="30">
        <f>'MOC-ancho'!T106</f>
        <v>0</v>
      </c>
      <c r="I106" s="30">
        <f>'MOC-ancho'!U106</f>
        <v>0</v>
      </c>
      <c r="J106" s="30">
        <f>'MOC-ancho'!V106</f>
        <v>0</v>
      </c>
      <c r="K106" s="30">
        <f>'MOC-ancho'!W106</f>
        <v>0</v>
      </c>
      <c r="L106" s="30">
        <f t="shared" ref="L106:L107" si="25">SUM(D106:K106)</f>
        <v>0</v>
      </c>
    </row>
    <row r="107" spans="1:12" x14ac:dyDescent="0.2">
      <c r="A107" s="10" t="s">
        <v>39</v>
      </c>
      <c r="B107" s="6"/>
      <c r="C107" s="7"/>
      <c r="D107" s="30">
        <f>'MOC-berth'!AK107</f>
        <v>0</v>
      </c>
      <c r="E107" s="30">
        <f>'MOC-berth'!AL107</f>
        <v>0</v>
      </c>
      <c r="F107" s="30">
        <f>'MOC-berth'!AM107</f>
        <v>0</v>
      </c>
      <c r="G107" s="30">
        <f>'MOC-berth'!AN107</f>
        <v>0</v>
      </c>
      <c r="H107" s="30">
        <f>'MOC-ancho'!T107</f>
        <v>0</v>
      </c>
      <c r="I107" s="30">
        <f>'MOC-ancho'!U107</f>
        <v>101</v>
      </c>
      <c r="J107" s="30">
        <f>'MOC-ancho'!V107</f>
        <v>0</v>
      </c>
      <c r="K107" s="30">
        <f>'MOC-ancho'!W107</f>
        <v>0</v>
      </c>
      <c r="L107" s="30">
        <f t="shared" si="25"/>
        <v>101</v>
      </c>
    </row>
    <row r="108" spans="1:12" x14ac:dyDescent="0.2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</row>
  </sheetData>
  <mergeCells count="4">
    <mergeCell ref="A6:C7"/>
    <mergeCell ref="D6:G6"/>
    <mergeCell ref="H6:K6"/>
    <mergeCell ref="L6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08"/>
  <sheetViews>
    <sheetView zoomScaleNormal="100" workbookViewId="0">
      <pane xSplit="3" ySplit="7" topLeftCell="S8" activePane="bottomRight" state="frozen"/>
      <selection activeCell="D21" sqref="D21"/>
      <selection pane="topRight" activeCell="D21" sqref="D21"/>
      <selection pane="bottomLeft" activeCell="D21" sqref="D21"/>
      <selection pane="bottomRight" activeCell="C34" sqref="C34"/>
    </sheetView>
  </sheetViews>
  <sheetFormatPr defaultRowHeight="15" x14ac:dyDescent="0.2"/>
  <cols>
    <col min="1" max="1" width="2.28515625" style="2" customWidth="1"/>
    <col min="2" max="2" width="2.140625" style="2" customWidth="1"/>
    <col min="3" max="3" width="45.42578125" style="2" customWidth="1"/>
    <col min="4" max="4" width="24.42578125" style="28" bestFit="1" customWidth="1"/>
    <col min="5" max="5" width="18.5703125" style="28" bestFit="1" customWidth="1"/>
    <col min="6" max="6" width="12.7109375" style="28" bestFit="1" customWidth="1"/>
    <col min="7" max="7" width="17.85546875" style="28" bestFit="1" customWidth="1"/>
    <col min="8" max="8" width="12.7109375" style="28" bestFit="1" customWidth="1"/>
    <col min="9" max="9" width="14.7109375" style="28" bestFit="1" customWidth="1"/>
    <col min="10" max="11" width="12.7109375" style="28" bestFit="1" customWidth="1"/>
    <col min="12" max="12" width="17.28515625" style="28" bestFit="1" customWidth="1"/>
    <col min="13" max="14" width="13.140625" style="28" bestFit="1" customWidth="1"/>
    <col min="15" max="15" width="18.85546875" style="28" bestFit="1" customWidth="1"/>
    <col min="16" max="19" width="13.140625" style="28" bestFit="1" customWidth="1"/>
    <col min="20" max="25" width="12.7109375" style="28" bestFit="1" customWidth="1"/>
    <col min="26" max="26" width="14.28515625" style="28" bestFit="1" customWidth="1"/>
    <col min="27" max="27" width="12.7109375" style="28" bestFit="1" customWidth="1"/>
    <col min="28" max="28" width="18.140625" style="28" bestFit="1" customWidth="1"/>
    <col min="29" max="33" width="12.7109375" style="28" bestFit="1" customWidth="1"/>
    <col min="34" max="34" width="17.28515625" style="28" bestFit="1" customWidth="1"/>
    <col min="35" max="36" width="9.140625" style="28"/>
    <col min="37" max="38" width="12.7109375" style="28" bestFit="1" customWidth="1"/>
    <col min="39" max="39" width="9.5703125" style="28" bestFit="1" customWidth="1"/>
    <col min="40" max="40" width="12.7109375" style="28" bestFit="1" customWidth="1"/>
    <col min="41" max="41" width="1.7109375" style="28" customWidth="1"/>
    <col min="42" max="42" width="18.140625" style="32" bestFit="1" customWidth="1"/>
    <col min="43" max="16384" width="9.140625" style="2"/>
  </cols>
  <sheetData>
    <row r="1" spans="1:42" ht="15.75" x14ac:dyDescent="0.25">
      <c r="A1" s="1" t="s">
        <v>41</v>
      </c>
    </row>
    <row r="2" spans="1:42" ht="15.75" x14ac:dyDescent="0.25">
      <c r="A2" s="1" t="str">
        <f>'MOC-SUMMARY'!$A$2</f>
        <v>PMO : Misamis Oriental/Cagayan de Oro</v>
      </c>
    </row>
    <row r="3" spans="1:42" ht="15.75" x14ac:dyDescent="0.25">
      <c r="A3" s="3" t="s">
        <v>0</v>
      </c>
    </row>
    <row r="4" spans="1:42" ht="15.75" x14ac:dyDescent="0.25">
      <c r="A4" s="4" t="s">
        <v>58</v>
      </c>
    </row>
    <row r="6" spans="1:42" s="39" customFormat="1" ht="15.75" x14ac:dyDescent="0.25">
      <c r="A6" s="71" t="s">
        <v>1</v>
      </c>
      <c r="B6" s="71"/>
      <c r="C6" s="71"/>
      <c r="D6" s="33" t="s">
        <v>52</v>
      </c>
      <c r="E6" s="33" t="s">
        <v>52</v>
      </c>
      <c r="F6" s="50" t="s">
        <v>52</v>
      </c>
      <c r="G6" s="34" t="s">
        <v>53</v>
      </c>
      <c r="H6" s="34" t="s">
        <v>53</v>
      </c>
      <c r="I6" s="34" t="s">
        <v>53</v>
      </c>
      <c r="J6" s="34" t="s">
        <v>53</v>
      </c>
      <c r="K6" s="52" t="s">
        <v>53</v>
      </c>
      <c r="L6" s="35" t="s">
        <v>54</v>
      </c>
      <c r="M6" s="35" t="s">
        <v>54</v>
      </c>
      <c r="N6" s="35" t="s">
        <v>54</v>
      </c>
      <c r="O6" s="35" t="s">
        <v>54</v>
      </c>
      <c r="P6" s="35" t="s">
        <v>54</v>
      </c>
      <c r="Q6" s="35" t="s">
        <v>54</v>
      </c>
      <c r="R6" s="35" t="s">
        <v>54</v>
      </c>
      <c r="S6" s="54" t="s">
        <v>54</v>
      </c>
      <c r="T6" s="36" t="s">
        <v>55</v>
      </c>
      <c r="U6" s="36" t="s">
        <v>55</v>
      </c>
      <c r="V6" s="36" t="s">
        <v>55</v>
      </c>
      <c r="W6" s="36" t="s">
        <v>55</v>
      </c>
      <c r="X6" s="36" t="s">
        <v>55</v>
      </c>
      <c r="Y6" s="36" t="s">
        <v>55</v>
      </c>
      <c r="Z6" s="36" t="s">
        <v>55</v>
      </c>
      <c r="AA6" s="36" t="s">
        <v>55</v>
      </c>
      <c r="AB6" s="36" t="s">
        <v>55</v>
      </c>
      <c r="AC6" s="36" t="s">
        <v>55</v>
      </c>
      <c r="AD6" s="36" t="s">
        <v>55</v>
      </c>
      <c r="AE6" s="36" t="s">
        <v>55</v>
      </c>
      <c r="AF6" s="36" t="s">
        <v>55</v>
      </c>
      <c r="AG6" s="56" t="s">
        <v>55</v>
      </c>
      <c r="AH6" s="69" t="s">
        <v>56</v>
      </c>
      <c r="AI6" s="37"/>
      <c r="AJ6" s="37"/>
      <c r="AK6" s="37"/>
      <c r="AL6" s="37"/>
      <c r="AM6" s="37"/>
      <c r="AN6" s="37"/>
      <c r="AO6" s="37"/>
      <c r="AP6" s="38"/>
    </row>
    <row r="7" spans="1:42" s="39" customFormat="1" ht="15.75" x14ac:dyDescent="0.25">
      <c r="A7" s="72"/>
      <c r="B7" s="72"/>
      <c r="C7" s="72"/>
      <c r="D7" s="40" t="s">
        <v>61</v>
      </c>
      <c r="E7" s="40" t="s">
        <v>62</v>
      </c>
      <c r="F7" s="51" t="s">
        <v>47</v>
      </c>
      <c r="G7" s="41" t="s">
        <v>63</v>
      </c>
      <c r="H7" s="41" t="s">
        <v>64</v>
      </c>
      <c r="I7" s="41" t="s">
        <v>65</v>
      </c>
      <c r="J7" s="41" t="s">
        <v>66</v>
      </c>
      <c r="K7" s="53" t="s">
        <v>47</v>
      </c>
      <c r="L7" s="42" t="s">
        <v>67</v>
      </c>
      <c r="M7" s="42" t="s">
        <v>68</v>
      </c>
      <c r="N7" s="42" t="s">
        <v>69</v>
      </c>
      <c r="O7" s="42" t="s">
        <v>87</v>
      </c>
      <c r="P7" s="42" t="s">
        <v>72</v>
      </c>
      <c r="Q7" s="42" t="s">
        <v>70</v>
      </c>
      <c r="R7" s="42" t="s">
        <v>71</v>
      </c>
      <c r="S7" s="55" t="s">
        <v>47</v>
      </c>
      <c r="T7" s="43" t="s">
        <v>74</v>
      </c>
      <c r="U7" s="43" t="s">
        <v>75</v>
      </c>
      <c r="V7" s="43" t="s">
        <v>80</v>
      </c>
      <c r="W7" s="43" t="s">
        <v>76</v>
      </c>
      <c r="X7" s="43" t="s">
        <v>77</v>
      </c>
      <c r="Y7" s="43" t="s">
        <v>78</v>
      </c>
      <c r="Z7" s="43" t="s">
        <v>79</v>
      </c>
      <c r="AA7" s="43" t="s">
        <v>82</v>
      </c>
      <c r="AB7" s="43" t="s">
        <v>83</v>
      </c>
      <c r="AC7" s="43" t="s">
        <v>81</v>
      </c>
      <c r="AD7" s="43" t="s">
        <v>84</v>
      </c>
      <c r="AE7" s="43" t="s">
        <v>85</v>
      </c>
      <c r="AF7" s="43" t="s">
        <v>86</v>
      </c>
      <c r="AG7" s="57" t="s">
        <v>47</v>
      </c>
      <c r="AH7" s="70"/>
      <c r="AI7" s="37"/>
      <c r="AJ7" s="37"/>
      <c r="AK7" s="44" t="s">
        <v>52</v>
      </c>
      <c r="AL7" s="44" t="s">
        <v>57</v>
      </c>
      <c r="AM7" s="44" t="s">
        <v>54</v>
      </c>
      <c r="AN7" s="44" t="s">
        <v>55</v>
      </c>
      <c r="AO7" s="45"/>
      <c r="AP7" s="44" t="s">
        <v>56</v>
      </c>
    </row>
    <row r="8" spans="1:42" ht="15.75" x14ac:dyDescent="0.25">
      <c r="A8" s="5" t="s">
        <v>2</v>
      </c>
      <c r="B8" s="6"/>
      <c r="C8" s="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29"/>
    </row>
    <row r="9" spans="1:42" x14ac:dyDescent="0.2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</row>
    <row r="10" spans="1:42" x14ac:dyDescent="0.2">
      <c r="A10" s="10" t="s">
        <v>3</v>
      </c>
      <c r="B10" s="6"/>
      <c r="C10" s="7"/>
      <c r="D10" s="30">
        <v>277</v>
      </c>
      <c r="E10" s="30">
        <v>2534</v>
      </c>
      <c r="F10" s="30">
        <f>F11+F12</f>
        <v>2811</v>
      </c>
      <c r="G10" s="30">
        <v>5575</v>
      </c>
      <c r="H10" s="30">
        <v>511</v>
      </c>
      <c r="I10" s="30">
        <v>5676</v>
      </c>
      <c r="J10" s="30">
        <v>530</v>
      </c>
      <c r="K10" s="30">
        <f>K11+K12</f>
        <v>12292</v>
      </c>
      <c r="L10" s="30">
        <v>355</v>
      </c>
      <c r="M10" s="62">
        <v>28</v>
      </c>
      <c r="N10" s="30">
        <v>29</v>
      </c>
      <c r="O10" s="30">
        <v>32</v>
      </c>
      <c r="P10" s="30">
        <v>5</v>
      </c>
      <c r="Q10" s="30">
        <v>29</v>
      </c>
      <c r="R10" s="30">
        <v>17</v>
      </c>
      <c r="S10" s="30">
        <f>S11+S12</f>
        <v>495</v>
      </c>
      <c r="T10" s="30">
        <v>88</v>
      </c>
      <c r="U10" s="30">
        <v>26</v>
      </c>
      <c r="V10" s="30">
        <v>10</v>
      </c>
      <c r="W10" s="30">
        <v>35</v>
      </c>
      <c r="X10" s="30">
        <v>577</v>
      </c>
      <c r="Y10" s="30">
        <v>11</v>
      </c>
      <c r="Z10" s="30">
        <v>23</v>
      </c>
      <c r="AA10" s="30">
        <v>63</v>
      </c>
      <c r="AB10" s="30">
        <v>168</v>
      </c>
      <c r="AC10" s="30">
        <v>12</v>
      </c>
      <c r="AD10" s="30">
        <v>42</v>
      </c>
      <c r="AE10" s="30">
        <v>55</v>
      </c>
      <c r="AF10" s="30">
        <v>200</v>
      </c>
      <c r="AG10" s="30">
        <f>AG11+AG12</f>
        <v>1310</v>
      </c>
      <c r="AH10" s="30">
        <f>+AH11+AH12</f>
        <v>16908</v>
      </c>
      <c r="AK10" s="28">
        <f>F10</f>
        <v>2811</v>
      </c>
      <c r="AL10" s="28">
        <f>K10</f>
        <v>12292</v>
      </c>
      <c r="AM10" s="28">
        <f>S10</f>
        <v>495</v>
      </c>
      <c r="AN10" s="28">
        <f t="shared" ref="AN10:AN36" si="0">AG10</f>
        <v>1310</v>
      </c>
      <c r="AP10" s="32">
        <f>+AP11+AP12</f>
        <v>16908</v>
      </c>
    </row>
    <row r="11" spans="1:42" x14ac:dyDescent="0.2">
      <c r="A11" s="10" t="s">
        <v>4</v>
      </c>
      <c r="B11" s="6"/>
      <c r="C11" s="7"/>
      <c r="D11" s="30">
        <v>277</v>
      </c>
      <c r="E11" s="30">
        <v>2436</v>
      </c>
      <c r="F11" s="30">
        <f t="shared" ref="F11:F12" si="1">SUM(D11:E11)</f>
        <v>2713</v>
      </c>
      <c r="G11" s="30">
        <v>5575</v>
      </c>
      <c r="H11" s="30">
        <v>511</v>
      </c>
      <c r="I11" s="30">
        <v>5676</v>
      </c>
      <c r="J11" s="30">
        <v>530</v>
      </c>
      <c r="K11" s="30">
        <f>SUM(G11:J11)</f>
        <v>12292</v>
      </c>
      <c r="L11" s="30">
        <v>355</v>
      </c>
      <c r="M11" s="62">
        <v>28</v>
      </c>
      <c r="N11" s="30">
        <v>29</v>
      </c>
      <c r="O11" s="30">
        <v>32</v>
      </c>
      <c r="P11" s="30">
        <v>5</v>
      </c>
      <c r="Q11" s="30">
        <v>29</v>
      </c>
      <c r="R11" s="30">
        <v>17</v>
      </c>
      <c r="S11" s="30">
        <f>SUM(L11:R11)</f>
        <v>495</v>
      </c>
      <c r="T11" s="30">
        <v>88</v>
      </c>
      <c r="U11" s="30">
        <v>13</v>
      </c>
      <c r="V11" s="30">
        <v>0</v>
      </c>
      <c r="W11" s="30">
        <v>35</v>
      </c>
      <c r="X11" s="30">
        <v>558</v>
      </c>
      <c r="Y11" s="30">
        <v>6</v>
      </c>
      <c r="Z11" s="30">
        <v>23</v>
      </c>
      <c r="AA11" s="30">
        <v>63</v>
      </c>
      <c r="AB11" s="30">
        <v>100</v>
      </c>
      <c r="AC11" s="30">
        <v>0</v>
      </c>
      <c r="AD11" s="30">
        <v>36</v>
      </c>
      <c r="AE11" s="30">
        <v>55</v>
      </c>
      <c r="AF11" s="30">
        <v>167</v>
      </c>
      <c r="AG11" s="30">
        <f>SUM(T11:AF11)</f>
        <v>1144</v>
      </c>
      <c r="AH11" s="30">
        <f>F11+K11+S11+AG11</f>
        <v>16644</v>
      </c>
      <c r="AK11" s="28">
        <f>F11</f>
        <v>2713</v>
      </c>
      <c r="AL11" s="28">
        <f>K11</f>
        <v>12292</v>
      </c>
      <c r="AM11" s="28">
        <f>S11</f>
        <v>495</v>
      </c>
      <c r="AN11" s="28">
        <f t="shared" si="0"/>
        <v>1144</v>
      </c>
      <c r="AP11" s="32">
        <f>SUM(AK11:AO11)</f>
        <v>16644</v>
      </c>
    </row>
    <row r="12" spans="1:42" x14ac:dyDescent="0.2">
      <c r="A12" s="10" t="s">
        <v>5</v>
      </c>
      <c r="B12" s="6"/>
      <c r="C12" s="7"/>
      <c r="D12" s="30">
        <v>0</v>
      </c>
      <c r="E12" s="30">
        <v>98</v>
      </c>
      <c r="F12" s="30">
        <f t="shared" si="1"/>
        <v>98</v>
      </c>
      <c r="G12" s="30">
        <v>0</v>
      </c>
      <c r="H12" s="30">
        <v>0</v>
      </c>
      <c r="I12" s="30">
        <v>0</v>
      </c>
      <c r="J12" s="30">
        <v>0</v>
      </c>
      <c r="K12" s="30">
        <f>SUM(G12:J12)</f>
        <v>0</v>
      </c>
      <c r="L12" s="30">
        <v>0</v>
      </c>
      <c r="M12" s="62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f>SUM(L12:R12)</f>
        <v>0</v>
      </c>
      <c r="T12" s="30">
        <v>0</v>
      </c>
      <c r="U12" s="30">
        <v>13</v>
      </c>
      <c r="V12" s="30">
        <v>10</v>
      </c>
      <c r="W12" s="30">
        <v>0</v>
      </c>
      <c r="X12" s="30">
        <v>19</v>
      </c>
      <c r="Y12" s="30">
        <v>5</v>
      </c>
      <c r="Z12" s="30">
        <v>0</v>
      </c>
      <c r="AA12" s="30">
        <v>0</v>
      </c>
      <c r="AB12" s="30">
        <v>68</v>
      </c>
      <c r="AC12" s="30">
        <v>12</v>
      </c>
      <c r="AD12" s="30">
        <v>6</v>
      </c>
      <c r="AE12" s="30">
        <v>0</v>
      </c>
      <c r="AF12" s="30">
        <v>33</v>
      </c>
      <c r="AG12" s="30">
        <f>SUM(T12:AF12)</f>
        <v>166</v>
      </c>
      <c r="AH12" s="30">
        <f>F12+K12+S12+AG12</f>
        <v>264</v>
      </c>
      <c r="AK12" s="28">
        <f>F12</f>
        <v>98</v>
      </c>
      <c r="AL12" s="28">
        <f>K12</f>
        <v>0</v>
      </c>
      <c r="AM12" s="28">
        <f>S12</f>
        <v>0</v>
      </c>
      <c r="AN12" s="28">
        <f t="shared" si="0"/>
        <v>166</v>
      </c>
      <c r="AP12" s="32">
        <f>SUM(AK12:AO12)</f>
        <v>264</v>
      </c>
    </row>
    <row r="13" spans="1:42" x14ac:dyDescent="0.2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  <c r="M13" s="62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spans="1:42" x14ac:dyDescent="0.2">
      <c r="A14" s="10" t="s">
        <v>6</v>
      </c>
      <c r="B14" s="6"/>
      <c r="C14" s="7"/>
      <c r="D14" s="30">
        <v>4068213.100000001</v>
      </c>
      <c r="E14" s="30">
        <v>8185127.6500000013</v>
      </c>
      <c r="F14" s="30">
        <f>F15+F16</f>
        <v>12253340.750000004</v>
      </c>
      <c r="G14" s="30">
        <v>1048126.1100000008</v>
      </c>
      <c r="H14" s="30">
        <v>26332.860000000011</v>
      </c>
      <c r="I14" s="30">
        <v>1070009.830000001</v>
      </c>
      <c r="J14" s="30">
        <v>26330.630000000005</v>
      </c>
      <c r="K14" s="30">
        <f>K15+K16</f>
        <v>2170799.4300000016</v>
      </c>
      <c r="L14" s="30">
        <v>67499.010000000009</v>
      </c>
      <c r="M14" s="62">
        <v>9190.39</v>
      </c>
      <c r="N14" s="30">
        <v>26092.68</v>
      </c>
      <c r="O14" s="30">
        <v>4783.4199999999992</v>
      </c>
      <c r="P14" s="30">
        <v>6880.99</v>
      </c>
      <c r="Q14" s="30">
        <v>12321.05</v>
      </c>
      <c r="R14" s="30">
        <v>16261.53</v>
      </c>
      <c r="S14" s="30">
        <f>S15+S16</f>
        <v>143029.07000000004</v>
      </c>
      <c r="T14" s="30">
        <v>860308.26000000013</v>
      </c>
      <c r="U14" s="30">
        <v>82314.509999999995</v>
      </c>
      <c r="V14" s="30">
        <v>64979</v>
      </c>
      <c r="W14" s="30">
        <v>31952</v>
      </c>
      <c r="X14" s="30">
        <v>957316.65999999992</v>
      </c>
      <c r="Y14" s="30">
        <v>124838</v>
      </c>
      <c r="Z14" s="30">
        <v>11450.75</v>
      </c>
      <c r="AA14" s="30">
        <v>53800.909999999996</v>
      </c>
      <c r="AB14" s="30">
        <v>610868.46</v>
      </c>
      <c r="AC14" s="30">
        <v>53475</v>
      </c>
      <c r="AD14" s="30">
        <v>51128.04</v>
      </c>
      <c r="AE14" s="30">
        <v>54750.290000000008</v>
      </c>
      <c r="AF14" s="30">
        <v>296359.14</v>
      </c>
      <c r="AG14" s="30">
        <f>AG15+AG16</f>
        <v>3253541.02</v>
      </c>
      <c r="AH14" s="30">
        <f>+AH15+AH16</f>
        <v>17820710.270000003</v>
      </c>
      <c r="AK14" s="28">
        <f>F14</f>
        <v>12253340.750000004</v>
      </c>
      <c r="AL14" s="28">
        <f>K14</f>
        <v>2170799.4300000016</v>
      </c>
      <c r="AM14" s="28">
        <f>S14</f>
        <v>143029.07000000004</v>
      </c>
      <c r="AN14" s="28">
        <f t="shared" si="0"/>
        <v>3253541.02</v>
      </c>
      <c r="AP14" s="32">
        <f t="shared" ref="AP14" si="2">+AP15+AP16</f>
        <v>17820710.270000003</v>
      </c>
    </row>
    <row r="15" spans="1:42" x14ac:dyDescent="0.2">
      <c r="A15" s="10" t="s">
        <v>4</v>
      </c>
      <c r="B15" s="6"/>
      <c r="C15" s="7"/>
      <c r="D15" s="30">
        <v>4068213.100000001</v>
      </c>
      <c r="E15" s="30">
        <v>6616618.0200000014</v>
      </c>
      <c r="F15" s="30">
        <f t="shared" ref="F15:F16" si="3">SUM(D15:E15)</f>
        <v>10684831.120000003</v>
      </c>
      <c r="G15" s="30">
        <v>1048126.1100000008</v>
      </c>
      <c r="H15" s="30">
        <v>26332.860000000011</v>
      </c>
      <c r="I15" s="30">
        <v>1070009.830000001</v>
      </c>
      <c r="J15" s="30">
        <v>26330.630000000005</v>
      </c>
      <c r="K15" s="30">
        <f>SUM(G15:J15)</f>
        <v>2170799.4300000016</v>
      </c>
      <c r="L15" s="30">
        <v>67499.010000000009</v>
      </c>
      <c r="M15" s="62">
        <v>9190.39</v>
      </c>
      <c r="N15" s="30">
        <v>26092.68</v>
      </c>
      <c r="O15" s="30">
        <v>4783.4199999999992</v>
      </c>
      <c r="P15" s="30">
        <v>6880.99</v>
      </c>
      <c r="Q15" s="30">
        <v>12321.05</v>
      </c>
      <c r="R15" s="30">
        <v>16261.53</v>
      </c>
      <c r="S15" s="30">
        <f>SUM(L15:R15)</f>
        <v>143029.07000000004</v>
      </c>
      <c r="T15" s="30">
        <v>860308.26000000013</v>
      </c>
      <c r="U15" s="30">
        <v>5875.5099999999993</v>
      </c>
      <c r="V15" s="30">
        <v>0</v>
      </c>
      <c r="W15" s="30">
        <v>31952</v>
      </c>
      <c r="X15" s="30">
        <v>487419.66</v>
      </c>
      <c r="Y15" s="30">
        <v>17099</v>
      </c>
      <c r="Z15" s="30">
        <v>11450.75</v>
      </c>
      <c r="AA15" s="30">
        <v>53800.909999999996</v>
      </c>
      <c r="AB15" s="30">
        <v>100475.76</v>
      </c>
      <c r="AC15" s="30">
        <v>0</v>
      </c>
      <c r="AD15" s="30">
        <v>18247.04</v>
      </c>
      <c r="AE15" s="30">
        <v>54750.290000000008</v>
      </c>
      <c r="AF15" s="30">
        <v>62178.14</v>
      </c>
      <c r="AG15" s="30">
        <f>SUM(T15:AF15)</f>
        <v>1703557.32</v>
      </c>
      <c r="AH15" s="30">
        <f>F15+K15+S15+AG15</f>
        <v>14702216.940000005</v>
      </c>
      <c r="AK15" s="28">
        <f>F15</f>
        <v>10684831.120000003</v>
      </c>
      <c r="AL15" s="28">
        <f>K15</f>
        <v>2170799.4300000016</v>
      </c>
      <c r="AM15" s="28">
        <f>S15</f>
        <v>143029.07000000004</v>
      </c>
      <c r="AN15" s="28">
        <f t="shared" si="0"/>
        <v>1703557.32</v>
      </c>
      <c r="AP15" s="32">
        <f>SUM(AK15:AO15)</f>
        <v>14702216.940000005</v>
      </c>
    </row>
    <row r="16" spans="1:42" x14ac:dyDescent="0.2">
      <c r="A16" s="10" t="s">
        <v>5</v>
      </c>
      <c r="B16" s="6"/>
      <c r="C16" s="7"/>
      <c r="D16" s="30">
        <v>0</v>
      </c>
      <c r="E16" s="30">
        <v>1568509.63</v>
      </c>
      <c r="F16" s="30">
        <f t="shared" si="3"/>
        <v>1568509.63</v>
      </c>
      <c r="G16" s="30">
        <v>0</v>
      </c>
      <c r="H16" s="30">
        <v>0</v>
      </c>
      <c r="I16" s="30">
        <v>0</v>
      </c>
      <c r="J16" s="30">
        <v>0</v>
      </c>
      <c r="K16" s="30">
        <f>SUM(G16:J16)</f>
        <v>0</v>
      </c>
      <c r="L16" s="30">
        <v>0</v>
      </c>
      <c r="M16" s="62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f>SUM(L16:R16)</f>
        <v>0</v>
      </c>
      <c r="T16" s="30">
        <v>0</v>
      </c>
      <c r="U16" s="30">
        <v>76439</v>
      </c>
      <c r="V16" s="30">
        <v>64979</v>
      </c>
      <c r="W16" s="30">
        <v>0</v>
      </c>
      <c r="X16" s="30">
        <v>469897</v>
      </c>
      <c r="Y16" s="30">
        <v>107739</v>
      </c>
      <c r="Z16" s="30">
        <v>0</v>
      </c>
      <c r="AA16" s="30">
        <v>0</v>
      </c>
      <c r="AB16" s="30">
        <v>510392.7</v>
      </c>
      <c r="AC16" s="30">
        <v>53475</v>
      </c>
      <c r="AD16" s="30">
        <v>32881</v>
      </c>
      <c r="AE16" s="30">
        <v>0</v>
      </c>
      <c r="AF16" s="30">
        <v>234181</v>
      </c>
      <c r="AG16" s="30">
        <f>SUM(T16:AF16)</f>
        <v>1549983.7</v>
      </c>
      <c r="AH16" s="30">
        <f>F16+K16+S16+AG16</f>
        <v>3118493.33</v>
      </c>
      <c r="AK16" s="28">
        <f>F16</f>
        <v>1568509.63</v>
      </c>
      <c r="AL16" s="28">
        <f>K16</f>
        <v>0</v>
      </c>
      <c r="AM16" s="28">
        <f>S16</f>
        <v>0</v>
      </c>
      <c r="AN16" s="28">
        <f t="shared" si="0"/>
        <v>1549983.7</v>
      </c>
      <c r="AP16" s="32">
        <f>SUM(AK16:AO16)</f>
        <v>3118493.33</v>
      </c>
    </row>
    <row r="17" spans="1:42" x14ac:dyDescent="0.2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  <c r="M17" s="62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spans="1:42" x14ac:dyDescent="0.2">
      <c r="A18" s="10" t="s">
        <v>7</v>
      </c>
      <c r="B18" s="6"/>
      <c r="C18" s="7"/>
      <c r="D18" s="30">
        <v>2002443.8400000003</v>
      </c>
      <c r="E18" s="30">
        <v>4529449.1699999981</v>
      </c>
      <c r="F18" s="30">
        <f>F19+F20</f>
        <v>6531893.0099999988</v>
      </c>
      <c r="G18" s="30">
        <v>526444.45999999938</v>
      </c>
      <c r="H18" s="30">
        <v>18032.700000000004</v>
      </c>
      <c r="I18" s="30">
        <v>534719.67999999924</v>
      </c>
      <c r="J18" s="30">
        <v>18520.780000000002</v>
      </c>
      <c r="K18" s="30">
        <f>K19+K20</f>
        <v>1097717.6199999985</v>
      </c>
      <c r="L18" s="30">
        <v>27738.32</v>
      </c>
      <c r="M18" s="30">
        <v>5864.74</v>
      </c>
      <c r="N18" s="30">
        <v>17167.25</v>
      </c>
      <c r="O18" s="30">
        <v>2117.36</v>
      </c>
      <c r="P18" s="30">
        <v>5224.0199999999995</v>
      </c>
      <c r="Q18" s="30">
        <v>7104.1299999999992</v>
      </c>
      <c r="R18" s="30">
        <v>10139.709999999999</v>
      </c>
      <c r="S18" s="30">
        <f>S19+S20</f>
        <v>75355.53</v>
      </c>
      <c r="T18" s="30">
        <v>311446.3</v>
      </c>
      <c r="U18" s="30">
        <v>40194.949999999997</v>
      </c>
      <c r="V18" s="30">
        <v>26839</v>
      </c>
      <c r="W18" s="30">
        <v>17491.13</v>
      </c>
      <c r="X18" s="30">
        <v>541606.16</v>
      </c>
      <c r="Y18" s="30">
        <v>69700</v>
      </c>
      <c r="Z18" s="30">
        <v>7337.4600000000009</v>
      </c>
      <c r="AA18" s="30">
        <v>28744.550000000003</v>
      </c>
      <c r="AB18" s="30">
        <v>373446.14</v>
      </c>
      <c r="AC18" s="30">
        <v>16476</v>
      </c>
      <c r="AD18" s="30">
        <v>26364.58</v>
      </c>
      <c r="AE18" s="30">
        <v>50098.96</v>
      </c>
      <c r="AF18" s="30">
        <v>185038.09</v>
      </c>
      <c r="AG18" s="30">
        <f>AG19+AG20</f>
        <v>1694783.3199999998</v>
      </c>
      <c r="AH18" s="30">
        <f>+AH19+AH20</f>
        <v>9399749.4799999986</v>
      </c>
      <c r="AK18" s="28">
        <f>F18</f>
        <v>6531893.0099999988</v>
      </c>
      <c r="AL18" s="28">
        <f>K18</f>
        <v>1097717.6199999985</v>
      </c>
      <c r="AM18" s="28">
        <f>S18</f>
        <v>75355.53</v>
      </c>
      <c r="AN18" s="28">
        <f t="shared" si="0"/>
        <v>1694783.3199999998</v>
      </c>
      <c r="AP18" s="32">
        <f t="shared" ref="AP18" si="4">+AP19+AP20</f>
        <v>9399749.4799999986</v>
      </c>
    </row>
    <row r="19" spans="1:42" x14ac:dyDescent="0.2">
      <c r="A19" s="10" t="s">
        <v>4</v>
      </c>
      <c r="B19" s="6"/>
      <c r="C19" s="7"/>
      <c r="D19" s="30">
        <v>2002443.8400000003</v>
      </c>
      <c r="E19" s="30">
        <v>3721932.3699999982</v>
      </c>
      <c r="F19" s="30">
        <f t="shared" ref="F19:F20" si="5">SUM(D19:E19)</f>
        <v>5724376.209999999</v>
      </c>
      <c r="G19" s="30">
        <v>526444.45999999938</v>
      </c>
      <c r="H19" s="30">
        <v>18032.700000000004</v>
      </c>
      <c r="I19" s="30">
        <v>534719.67999999924</v>
      </c>
      <c r="J19" s="30">
        <v>18520.780000000002</v>
      </c>
      <c r="K19" s="30">
        <f>SUM(G19:J19)</f>
        <v>1097717.6199999985</v>
      </c>
      <c r="L19" s="30">
        <v>27738.32</v>
      </c>
      <c r="M19" s="30">
        <v>5864.74</v>
      </c>
      <c r="N19" s="30">
        <v>17167.25</v>
      </c>
      <c r="O19" s="30">
        <v>2117.36</v>
      </c>
      <c r="P19" s="30">
        <v>5224.0199999999995</v>
      </c>
      <c r="Q19" s="30">
        <v>7104.1299999999992</v>
      </c>
      <c r="R19" s="30">
        <v>10139.709999999999</v>
      </c>
      <c r="S19" s="30">
        <f>SUM(L19:R19)</f>
        <v>75355.53</v>
      </c>
      <c r="T19" s="30">
        <v>311446.3</v>
      </c>
      <c r="U19" s="30">
        <v>2952.9500000000003</v>
      </c>
      <c r="V19" s="30">
        <v>0</v>
      </c>
      <c r="W19" s="30">
        <v>17491.13</v>
      </c>
      <c r="X19" s="30">
        <v>278813.16000000003</v>
      </c>
      <c r="Y19" s="30">
        <v>12185</v>
      </c>
      <c r="Z19" s="30">
        <v>7337.4600000000009</v>
      </c>
      <c r="AA19" s="30">
        <v>28744.550000000003</v>
      </c>
      <c r="AB19" s="30">
        <v>51913.139999999992</v>
      </c>
      <c r="AC19" s="30">
        <v>0</v>
      </c>
      <c r="AD19" s="30">
        <v>12584.580000000002</v>
      </c>
      <c r="AE19" s="30">
        <v>50098.96</v>
      </c>
      <c r="AF19" s="30">
        <v>37897.089999999989</v>
      </c>
      <c r="AG19" s="30">
        <f>SUM(T19:AF19)</f>
        <v>811464.32</v>
      </c>
      <c r="AH19" s="30">
        <f>F19+K19+S19+AG19</f>
        <v>7708913.6799999978</v>
      </c>
      <c r="AK19" s="28">
        <f>F19</f>
        <v>5724376.209999999</v>
      </c>
      <c r="AL19" s="28">
        <f>K19</f>
        <v>1097717.6199999985</v>
      </c>
      <c r="AM19" s="28">
        <f>S19</f>
        <v>75355.53</v>
      </c>
      <c r="AN19" s="28">
        <f t="shared" si="0"/>
        <v>811464.32</v>
      </c>
      <c r="AP19" s="32">
        <f>SUM(AK19:AO19)</f>
        <v>7708913.6799999978</v>
      </c>
    </row>
    <row r="20" spans="1:42" x14ac:dyDescent="0.2">
      <c r="A20" s="10" t="s">
        <v>5</v>
      </c>
      <c r="B20" s="6"/>
      <c r="C20" s="7"/>
      <c r="D20" s="30">
        <v>0</v>
      </c>
      <c r="E20" s="30">
        <v>807516.8</v>
      </c>
      <c r="F20" s="30">
        <f t="shared" si="5"/>
        <v>807516.8</v>
      </c>
      <c r="G20" s="30">
        <v>0</v>
      </c>
      <c r="H20" s="30">
        <v>0</v>
      </c>
      <c r="I20" s="30">
        <v>0</v>
      </c>
      <c r="J20" s="30">
        <v>0</v>
      </c>
      <c r="K20" s="30">
        <f>SUM(G20:J20)</f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f>SUM(L20:R20)</f>
        <v>0</v>
      </c>
      <c r="T20" s="30">
        <v>0</v>
      </c>
      <c r="U20" s="30">
        <v>37242</v>
      </c>
      <c r="V20" s="30">
        <v>26839</v>
      </c>
      <c r="W20" s="30">
        <v>0</v>
      </c>
      <c r="X20" s="30">
        <v>262793</v>
      </c>
      <c r="Y20" s="30">
        <v>57515</v>
      </c>
      <c r="Z20" s="30">
        <v>0</v>
      </c>
      <c r="AA20" s="30">
        <v>0</v>
      </c>
      <c r="AB20" s="30">
        <v>321533</v>
      </c>
      <c r="AC20" s="30">
        <v>16476</v>
      </c>
      <c r="AD20" s="30">
        <v>13780</v>
      </c>
      <c r="AE20" s="30">
        <v>0</v>
      </c>
      <c r="AF20" s="30">
        <v>147141</v>
      </c>
      <c r="AG20" s="30">
        <f>SUM(T20:AF20)</f>
        <v>883319</v>
      </c>
      <c r="AH20" s="30">
        <f>F20+K20+S20+AG20</f>
        <v>1690835.8</v>
      </c>
      <c r="AK20" s="28">
        <f>F20</f>
        <v>807516.8</v>
      </c>
      <c r="AL20" s="28">
        <f>K20</f>
        <v>0</v>
      </c>
      <c r="AM20" s="28">
        <f>S20</f>
        <v>0</v>
      </c>
      <c r="AN20" s="28">
        <f t="shared" si="0"/>
        <v>883319</v>
      </c>
      <c r="AP20" s="32">
        <f>SUM(AK20:AO20)</f>
        <v>1690835.8</v>
      </c>
    </row>
    <row r="21" spans="1:42" x14ac:dyDescent="0.2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1:42" x14ac:dyDescent="0.2">
      <c r="A22" s="10" t="s">
        <v>8</v>
      </c>
      <c r="B22" s="6"/>
      <c r="C22" s="7"/>
      <c r="D22" s="30">
        <v>1801627.8199999998</v>
      </c>
      <c r="E22" s="30">
        <v>9528682.296500003</v>
      </c>
      <c r="F22" s="30">
        <f>F23+F24</f>
        <v>11330310.116500003</v>
      </c>
      <c r="G22" s="30">
        <v>1486144.5700000008</v>
      </c>
      <c r="H22" s="30">
        <v>99523.87</v>
      </c>
      <c r="I22" s="30">
        <v>1489072.870000001</v>
      </c>
      <c r="J22" s="30">
        <v>97702</v>
      </c>
      <c r="K22" s="30">
        <f>K23+K24</f>
        <v>3172443.3100000019</v>
      </c>
      <c r="L22" s="30">
        <v>93761.900000000009</v>
      </c>
      <c r="M22" s="30">
        <v>28516.6</v>
      </c>
      <c r="N22" s="30">
        <v>40220.44</v>
      </c>
      <c r="O22" s="30">
        <v>6106</v>
      </c>
      <c r="P22" s="30">
        <v>10021</v>
      </c>
      <c r="Q22" s="30">
        <v>23882.86</v>
      </c>
      <c r="R22" s="30">
        <v>31355.031999999999</v>
      </c>
      <c r="S22" s="30">
        <f>S23+S24</f>
        <v>233863.83199999999</v>
      </c>
      <c r="T22" s="30">
        <v>346021.11</v>
      </c>
      <c r="U22" s="30">
        <v>124775.19</v>
      </c>
      <c r="V22" s="30">
        <v>80116.760000000009</v>
      </c>
      <c r="W22" s="30">
        <v>67787.320000000007</v>
      </c>
      <c r="X22" s="30">
        <v>1742564.4849999999</v>
      </c>
      <c r="Y22" s="30">
        <v>201986.9</v>
      </c>
      <c r="Z22" s="30">
        <v>23118.149999999998</v>
      </c>
      <c r="AA22" s="30">
        <v>62041.2745</v>
      </c>
      <c r="AB22" s="30">
        <v>1044907.29</v>
      </c>
      <c r="AC22" s="30">
        <v>55696.56</v>
      </c>
      <c r="AD22" s="30">
        <v>74407.320000000007</v>
      </c>
      <c r="AE22" s="30">
        <v>90798.117999999988</v>
      </c>
      <c r="AF22" s="30">
        <v>516333.71449999989</v>
      </c>
      <c r="AG22" s="30">
        <f>AG23+AG24</f>
        <v>4430554.1919999998</v>
      </c>
      <c r="AH22" s="30">
        <f>+AH23+AH24</f>
        <v>19167171.450500008</v>
      </c>
      <c r="AK22" s="28">
        <f>F22</f>
        <v>11330310.116500003</v>
      </c>
      <c r="AL22" s="28">
        <f>K22</f>
        <v>3172443.3100000019</v>
      </c>
      <c r="AM22" s="28">
        <f>S22</f>
        <v>233863.83199999999</v>
      </c>
      <c r="AN22" s="28">
        <f t="shared" si="0"/>
        <v>4430554.1919999998</v>
      </c>
      <c r="AP22" s="32">
        <f>+AP23+AP24</f>
        <v>19167171.450500008</v>
      </c>
    </row>
    <row r="23" spans="1:42" x14ac:dyDescent="0.2">
      <c r="A23" s="10" t="s">
        <v>4</v>
      </c>
      <c r="B23" s="6"/>
      <c r="C23" s="7"/>
      <c r="D23" s="30">
        <v>1801627.8199999998</v>
      </c>
      <c r="E23" s="30">
        <v>7017734.9805000033</v>
      </c>
      <c r="F23" s="30">
        <f t="shared" ref="F23:F24" si="6">SUM(D23:E23)</f>
        <v>8819362.8005000036</v>
      </c>
      <c r="G23" s="30">
        <v>1486144.5700000008</v>
      </c>
      <c r="H23" s="30">
        <v>99523.87</v>
      </c>
      <c r="I23" s="30">
        <v>1489072.870000001</v>
      </c>
      <c r="J23" s="30">
        <v>97702</v>
      </c>
      <c r="K23" s="30">
        <f>SUM(G23:J23)</f>
        <v>3172443.3100000019</v>
      </c>
      <c r="L23" s="30">
        <v>93761.900000000009</v>
      </c>
      <c r="M23" s="30">
        <v>28516.6</v>
      </c>
      <c r="N23" s="30">
        <v>40220.44</v>
      </c>
      <c r="O23" s="30">
        <v>6106</v>
      </c>
      <c r="P23" s="30">
        <v>10021</v>
      </c>
      <c r="Q23" s="30">
        <v>23882.86</v>
      </c>
      <c r="R23" s="30">
        <v>31355.031999999999</v>
      </c>
      <c r="S23" s="30">
        <f>SUM(L23:R23)</f>
        <v>233863.83199999999</v>
      </c>
      <c r="T23" s="30">
        <v>346021.11</v>
      </c>
      <c r="U23" s="30">
        <v>14540</v>
      </c>
      <c r="V23" s="30">
        <v>0</v>
      </c>
      <c r="W23" s="30">
        <v>67787.320000000007</v>
      </c>
      <c r="X23" s="30">
        <v>962696.41999999993</v>
      </c>
      <c r="Y23" s="30">
        <v>20613.900000000001</v>
      </c>
      <c r="Z23" s="30">
        <v>23118.149999999998</v>
      </c>
      <c r="AA23" s="30">
        <v>62041.2745</v>
      </c>
      <c r="AB23" s="30">
        <v>228342.92</v>
      </c>
      <c r="AC23" s="30">
        <v>0</v>
      </c>
      <c r="AD23" s="30">
        <v>26985.68</v>
      </c>
      <c r="AE23" s="30">
        <v>90798.117999999988</v>
      </c>
      <c r="AF23" s="30">
        <v>127711.8045</v>
      </c>
      <c r="AG23" s="30">
        <f>SUM(T23:AF23)</f>
        <v>1970656.6969999997</v>
      </c>
      <c r="AH23" s="30">
        <f>F23+K23+S23+AG23</f>
        <v>14196326.639500007</v>
      </c>
      <c r="AK23" s="28">
        <f>F23</f>
        <v>8819362.8005000036</v>
      </c>
      <c r="AL23" s="28">
        <f>K23</f>
        <v>3172443.3100000019</v>
      </c>
      <c r="AM23" s="28">
        <f>S23</f>
        <v>233863.83199999999</v>
      </c>
      <c r="AN23" s="28">
        <f t="shared" si="0"/>
        <v>1970656.6969999997</v>
      </c>
      <c r="AP23" s="32">
        <f>SUM(AK23:AO23)</f>
        <v>14196326.639500007</v>
      </c>
    </row>
    <row r="24" spans="1:42" x14ac:dyDescent="0.2">
      <c r="A24" s="10" t="s">
        <v>5</v>
      </c>
      <c r="B24" s="6"/>
      <c r="C24" s="7"/>
      <c r="D24" s="30">
        <v>0</v>
      </c>
      <c r="E24" s="30">
        <v>2510947.3160000001</v>
      </c>
      <c r="F24" s="30">
        <f t="shared" si="6"/>
        <v>2510947.3160000001</v>
      </c>
      <c r="G24" s="30">
        <v>0</v>
      </c>
      <c r="H24" s="30">
        <v>0</v>
      </c>
      <c r="I24" s="30">
        <v>0</v>
      </c>
      <c r="J24" s="30">
        <v>0</v>
      </c>
      <c r="K24" s="30">
        <f>SUM(G24:J24)</f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f>SUM(L24:R24)</f>
        <v>0</v>
      </c>
      <c r="T24" s="30">
        <v>0</v>
      </c>
      <c r="U24" s="30">
        <v>110235.19</v>
      </c>
      <c r="V24" s="30">
        <v>80116.760000000009</v>
      </c>
      <c r="W24" s="30">
        <v>0</v>
      </c>
      <c r="X24" s="30">
        <v>779868.06500000006</v>
      </c>
      <c r="Y24" s="30">
        <v>181373</v>
      </c>
      <c r="Z24" s="30">
        <v>0</v>
      </c>
      <c r="AA24" s="30">
        <v>0</v>
      </c>
      <c r="AB24" s="30">
        <v>816564.37</v>
      </c>
      <c r="AC24" s="30">
        <v>55696.56</v>
      </c>
      <c r="AD24" s="30">
        <v>47421.64</v>
      </c>
      <c r="AE24" s="30">
        <v>0</v>
      </c>
      <c r="AF24" s="30">
        <v>388621.90999999992</v>
      </c>
      <c r="AG24" s="30">
        <f>SUM(T24:AF24)</f>
        <v>2459897.4950000001</v>
      </c>
      <c r="AH24" s="30">
        <f>F24+K24+S24+AG24</f>
        <v>4970844.8110000007</v>
      </c>
      <c r="AK24" s="28">
        <f>F24</f>
        <v>2510947.3160000001</v>
      </c>
      <c r="AL24" s="28">
        <f>K24</f>
        <v>0</v>
      </c>
      <c r="AM24" s="28">
        <f>S24</f>
        <v>0</v>
      </c>
      <c r="AN24" s="28">
        <f t="shared" si="0"/>
        <v>2459897.4950000001</v>
      </c>
      <c r="AP24" s="32">
        <f>SUM(AK24:AO24)</f>
        <v>4970844.8110000007</v>
      </c>
    </row>
    <row r="25" spans="1:42" x14ac:dyDescent="0.2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42" x14ac:dyDescent="0.2">
      <c r="A26" s="10" t="s">
        <v>9</v>
      </c>
      <c r="B26" s="6"/>
      <c r="C26" s="7"/>
      <c r="D26" s="30">
        <v>41597.880000000005</v>
      </c>
      <c r="E26" s="30">
        <v>218441.93</v>
      </c>
      <c r="F26" s="30">
        <f>F27+F28</f>
        <v>260039.81</v>
      </c>
      <c r="G26" s="30">
        <v>176604.6699999994</v>
      </c>
      <c r="H26" s="30">
        <v>8023.4100000000026</v>
      </c>
      <c r="I26" s="30">
        <v>180291.42999999935</v>
      </c>
      <c r="J26" s="30">
        <v>8502.6300000000028</v>
      </c>
      <c r="K26" s="30">
        <f>K27+K28</f>
        <v>373422.13999999873</v>
      </c>
      <c r="L26" s="30">
        <v>11946.769999999999</v>
      </c>
      <c r="M26" s="30">
        <v>1441.3700000000001</v>
      </c>
      <c r="N26" s="30">
        <v>2015.05</v>
      </c>
      <c r="O26" s="30">
        <v>973.80000000000007</v>
      </c>
      <c r="P26" s="30">
        <v>354.62</v>
      </c>
      <c r="Q26" s="30">
        <v>1490.73</v>
      </c>
      <c r="R26" s="30">
        <v>1334.97</v>
      </c>
      <c r="S26" s="30">
        <f>S27+S28</f>
        <v>19557.309999999998</v>
      </c>
      <c r="T26" s="30">
        <v>12529.529999999999</v>
      </c>
      <c r="U26" s="30">
        <v>2282.4300000000003</v>
      </c>
      <c r="V26" s="30">
        <v>1037.3999999999999</v>
      </c>
      <c r="W26" s="30">
        <v>2380.62</v>
      </c>
      <c r="X26" s="30">
        <v>38198.89</v>
      </c>
      <c r="Y26" s="30">
        <v>1302.76</v>
      </c>
      <c r="Z26" s="30">
        <v>1181.18</v>
      </c>
      <c r="AA26" s="30">
        <v>3214.95</v>
      </c>
      <c r="AB26" s="30">
        <v>14890.989999999998</v>
      </c>
      <c r="AC26" s="30">
        <v>1198.5899999999999</v>
      </c>
      <c r="AD26" s="30">
        <v>2753.83</v>
      </c>
      <c r="AE26" s="30">
        <v>2916.67</v>
      </c>
      <c r="AF26" s="30">
        <v>14098.099999999999</v>
      </c>
      <c r="AG26" s="30">
        <f>AG27+AG28</f>
        <v>97985.939999999988</v>
      </c>
      <c r="AH26" s="30">
        <f>+AH27+AH28</f>
        <v>751005.19999999879</v>
      </c>
      <c r="AK26" s="28">
        <f>F26</f>
        <v>260039.81</v>
      </c>
      <c r="AL26" s="28">
        <f>K26</f>
        <v>373422.13999999873</v>
      </c>
      <c r="AM26" s="28">
        <f>S26</f>
        <v>19557.309999999998</v>
      </c>
      <c r="AN26" s="28">
        <f t="shared" si="0"/>
        <v>97985.939999999988</v>
      </c>
      <c r="AP26" s="32">
        <f t="shared" ref="AP26" si="7">+AP27+AP28</f>
        <v>751005.19999999879</v>
      </c>
    </row>
    <row r="27" spans="1:42" x14ac:dyDescent="0.2">
      <c r="A27" s="10" t="s">
        <v>4</v>
      </c>
      <c r="B27" s="6"/>
      <c r="C27" s="7"/>
      <c r="D27" s="30">
        <v>41597.880000000005</v>
      </c>
      <c r="E27" s="30">
        <v>204404.32</v>
      </c>
      <c r="F27" s="30">
        <f t="shared" ref="F27:F28" si="8">SUM(D27:E27)</f>
        <v>246002.2</v>
      </c>
      <c r="G27" s="30">
        <v>176604.6699999994</v>
      </c>
      <c r="H27" s="30">
        <v>8023.4100000000026</v>
      </c>
      <c r="I27" s="30">
        <v>180291.42999999935</v>
      </c>
      <c r="J27" s="30">
        <v>8502.6300000000028</v>
      </c>
      <c r="K27" s="30">
        <f>SUM(G27:J27)</f>
        <v>373422.13999999873</v>
      </c>
      <c r="L27" s="30">
        <v>11946.769999999999</v>
      </c>
      <c r="M27" s="30">
        <v>1441.3700000000001</v>
      </c>
      <c r="N27" s="30">
        <v>2015.05</v>
      </c>
      <c r="O27" s="30">
        <v>973.80000000000007</v>
      </c>
      <c r="P27" s="30">
        <v>354.62</v>
      </c>
      <c r="Q27" s="30">
        <v>1490.73</v>
      </c>
      <c r="R27" s="30">
        <v>1334.97</v>
      </c>
      <c r="S27" s="30">
        <f>SUM(L27:R27)</f>
        <v>19557.309999999998</v>
      </c>
      <c r="T27" s="30">
        <v>12529.529999999999</v>
      </c>
      <c r="U27" s="30">
        <v>790.3</v>
      </c>
      <c r="V27" s="30">
        <v>0</v>
      </c>
      <c r="W27" s="30">
        <v>2380.62</v>
      </c>
      <c r="X27" s="30">
        <v>34778.379999999997</v>
      </c>
      <c r="Y27" s="30">
        <v>464.47999999999996</v>
      </c>
      <c r="Z27" s="30">
        <v>1181.18</v>
      </c>
      <c r="AA27" s="30">
        <v>3214.95</v>
      </c>
      <c r="AB27" s="30">
        <v>6615.65</v>
      </c>
      <c r="AC27" s="30">
        <v>0</v>
      </c>
      <c r="AD27" s="30">
        <v>2115.56</v>
      </c>
      <c r="AE27" s="30">
        <v>2916.67</v>
      </c>
      <c r="AF27" s="30">
        <v>10126.939999999999</v>
      </c>
      <c r="AG27" s="30">
        <f>SUM(T27:AF27)</f>
        <v>77114.259999999995</v>
      </c>
      <c r="AH27" s="30">
        <f>F27+K27+S27+AG27</f>
        <v>716095.90999999875</v>
      </c>
      <c r="AK27" s="28">
        <f>F27</f>
        <v>246002.2</v>
      </c>
      <c r="AL27" s="28">
        <f>K27</f>
        <v>373422.13999999873</v>
      </c>
      <c r="AM27" s="28">
        <f>S27</f>
        <v>19557.309999999998</v>
      </c>
      <c r="AN27" s="28">
        <f t="shared" si="0"/>
        <v>77114.259999999995</v>
      </c>
      <c r="AP27" s="32">
        <f>SUM(AK27:AO27)</f>
        <v>716095.90999999875</v>
      </c>
    </row>
    <row r="28" spans="1:42" x14ac:dyDescent="0.2">
      <c r="A28" s="10" t="s">
        <v>5</v>
      </c>
      <c r="B28" s="6"/>
      <c r="C28" s="7"/>
      <c r="D28" s="30">
        <v>0</v>
      </c>
      <c r="E28" s="30">
        <v>14037.609999999999</v>
      </c>
      <c r="F28" s="30">
        <f t="shared" si="8"/>
        <v>14037.609999999999</v>
      </c>
      <c r="G28" s="30">
        <v>0</v>
      </c>
      <c r="H28" s="30">
        <v>0</v>
      </c>
      <c r="I28" s="30">
        <v>0</v>
      </c>
      <c r="J28" s="30">
        <v>0</v>
      </c>
      <c r="K28" s="30">
        <f>SUM(G28:J28)</f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f>SUM(L28:R28)</f>
        <v>0</v>
      </c>
      <c r="T28" s="30">
        <v>0</v>
      </c>
      <c r="U28" s="30">
        <v>1492.13</v>
      </c>
      <c r="V28" s="30">
        <v>1037.3999999999999</v>
      </c>
      <c r="W28" s="30">
        <v>0</v>
      </c>
      <c r="X28" s="30">
        <v>3420.51</v>
      </c>
      <c r="Y28" s="30">
        <v>838.28</v>
      </c>
      <c r="Z28" s="30">
        <v>0</v>
      </c>
      <c r="AA28" s="30">
        <v>0</v>
      </c>
      <c r="AB28" s="30">
        <v>8275.3399999999983</v>
      </c>
      <c r="AC28" s="30">
        <v>1198.5899999999999</v>
      </c>
      <c r="AD28" s="30">
        <v>638.27</v>
      </c>
      <c r="AE28" s="30">
        <v>0</v>
      </c>
      <c r="AF28" s="30">
        <v>3971.16</v>
      </c>
      <c r="AG28" s="30">
        <f>SUM(T28:AF28)</f>
        <v>20871.679999999997</v>
      </c>
      <c r="AH28" s="30">
        <f>F28+K28+S28+AG28</f>
        <v>34909.289999999994</v>
      </c>
      <c r="AK28" s="28">
        <f>F28</f>
        <v>14037.609999999999</v>
      </c>
      <c r="AL28" s="28">
        <f>K28</f>
        <v>0</v>
      </c>
      <c r="AM28" s="28">
        <f>S28</f>
        <v>0</v>
      </c>
      <c r="AN28" s="28">
        <f t="shared" si="0"/>
        <v>20871.679999999997</v>
      </c>
      <c r="AP28" s="32">
        <f>SUM(AK28:AO28)</f>
        <v>34909.289999999994</v>
      </c>
    </row>
    <row r="29" spans="1:42" x14ac:dyDescent="0.2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42" x14ac:dyDescent="0.2">
      <c r="A30" s="10" t="s">
        <v>10</v>
      </c>
      <c r="B30" s="6"/>
      <c r="C30" s="7"/>
      <c r="D30" s="30">
        <v>6806.5999999999995</v>
      </c>
      <c r="E30" s="30">
        <v>37915.050000000003</v>
      </c>
      <c r="F30" s="30">
        <f>F31+F32</f>
        <v>44721.65</v>
      </c>
      <c r="G30" s="30">
        <v>53312.129999999917</v>
      </c>
      <c r="H30" s="30">
        <v>2219.4000000000015</v>
      </c>
      <c r="I30" s="30">
        <v>54391.519999999917</v>
      </c>
      <c r="J30" s="30">
        <v>2141.4100000000017</v>
      </c>
      <c r="K30" s="30">
        <f>K31+K32</f>
        <v>112064.45999999985</v>
      </c>
      <c r="L30" s="30">
        <v>3352.9600000000014</v>
      </c>
      <c r="M30" s="30">
        <v>290.90000000000003</v>
      </c>
      <c r="N30" s="30">
        <v>448.28</v>
      </c>
      <c r="O30" s="30">
        <v>293.27999999999997</v>
      </c>
      <c r="P30" s="30">
        <v>80.31</v>
      </c>
      <c r="Q30" s="30">
        <v>270.63000000000005</v>
      </c>
      <c r="R30" s="30">
        <v>277.98</v>
      </c>
      <c r="S30" s="30">
        <f>S31+S32</f>
        <v>5014.340000000002</v>
      </c>
      <c r="T30" s="30">
        <v>2102.38</v>
      </c>
      <c r="U30" s="30">
        <v>369.61</v>
      </c>
      <c r="V30" s="30">
        <v>186.6</v>
      </c>
      <c r="W30" s="30">
        <v>397.03000000000003</v>
      </c>
      <c r="X30" s="30">
        <v>6798.0300000000016</v>
      </c>
      <c r="Y30" s="30">
        <v>264.15999999999997</v>
      </c>
      <c r="Z30" s="30">
        <v>229.63</v>
      </c>
      <c r="AA30" s="30">
        <v>695.9</v>
      </c>
      <c r="AB30" s="30">
        <v>2558.5549999999994</v>
      </c>
      <c r="AC30" s="30">
        <v>211.67999999999995</v>
      </c>
      <c r="AD30" s="30">
        <v>370.7</v>
      </c>
      <c r="AE30" s="30">
        <v>903.51</v>
      </c>
      <c r="AF30" s="30">
        <v>2211.15</v>
      </c>
      <c r="AG30" s="30">
        <f>AG31+AG32</f>
        <v>17298.935000000001</v>
      </c>
      <c r="AH30" s="30">
        <f>+AH31+AH32</f>
        <v>179099.38499999986</v>
      </c>
      <c r="AK30" s="28">
        <f>F30</f>
        <v>44721.65</v>
      </c>
      <c r="AL30" s="28">
        <f>K30</f>
        <v>112064.45999999985</v>
      </c>
      <c r="AM30" s="28">
        <f>S30</f>
        <v>5014.340000000002</v>
      </c>
      <c r="AN30" s="28">
        <f t="shared" si="0"/>
        <v>17298.935000000001</v>
      </c>
      <c r="AP30" s="32">
        <f>+AP31+AP32</f>
        <v>179099.38499999986</v>
      </c>
    </row>
    <row r="31" spans="1:42" x14ac:dyDescent="0.2">
      <c r="A31" s="10" t="s">
        <v>4</v>
      </c>
      <c r="B31" s="6"/>
      <c r="C31" s="7"/>
      <c r="D31" s="30">
        <v>6806.5999999999995</v>
      </c>
      <c r="E31" s="30">
        <v>35490.810000000005</v>
      </c>
      <c r="F31" s="30">
        <f t="shared" ref="F31:F32" si="9">SUM(D31:E31)</f>
        <v>42297.41</v>
      </c>
      <c r="G31" s="30">
        <v>53312.129999999917</v>
      </c>
      <c r="H31" s="30">
        <v>2219.4000000000015</v>
      </c>
      <c r="I31" s="30">
        <v>54391.519999999917</v>
      </c>
      <c r="J31" s="30">
        <v>2141.4100000000017</v>
      </c>
      <c r="K31" s="30">
        <f>SUM(G31:J31)</f>
        <v>112064.45999999985</v>
      </c>
      <c r="L31" s="30">
        <v>3352.9600000000014</v>
      </c>
      <c r="M31" s="30">
        <v>290.90000000000003</v>
      </c>
      <c r="N31" s="30">
        <v>448.28</v>
      </c>
      <c r="O31" s="30">
        <v>293.27999999999997</v>
      </c>
      <c r="P31" s="30">
        <v>80.31</v>
      </c>
      <c r="Q31" s="30">
        <v>270.63000000000005</v>
      </c>
      <c r="R31" s="30">
        <v>277.98</v>
      </c>
      <c r="S31" s="30">
        <f>SUM(L31:R31)</f>
        <v>5014.340000000002</v>
      </c>
      <c r="T31" s="30">
        <v>2102.38</v>
      </c>
      <c r="U31" s="30">
        <v>128.11000000000001</v>
      </c>
      <c r="V31" s="30">
        <v>0</v>
      </c>
      <c r="W31" s="30">
        <v>397.03000000000003</v>
      </c>
      <c r="X31" s="30">
        <v>6233.5200000000013</v>
      </c>
      <c r="Y31" s="30">
        <v>115.74</v>
      </c>
      <c r="Z31" s="30">
        <v>229.63</v>
      </c>
      <c r="AA31" s="30">
        <v>695.9</v>
      </c>
      <c r="AB31" s="30">
        <v>1208.1699999999998</v>
      </c>
      <c r="AC31" s="30">
        <v>0</v>
      </c>
      <c r="AD31" s="30">
        <v>258.7</v>
      </c>
      <c r="AE31" s="30">
        <v>903.51</v>
      </c>
      <c r="AF31" s="30">
        <v>1594.91</v>
      </c>
      <c r="AG31" s="30">
        <f>SUM(T31:AF31)</f>
        <v>13867.6</v>
      </c>
      <c r="AH31" s="30">
        <f>F31+K31+S31+AG31</f>
        <v>173243.80999999985</v>
      </c>
      <c r="AK31" s="28">
        <f>F31</f>
        <v>42297.41</v>
      </c>
      <c r="AL31" s="28">
        <f>K31</f>
        <v>112064.45999999985</v>
      </c>
      <c r="AM31" s="28">
        <f>S31</f>
        <v>5014.340000000002</v>
      </c>
      <c r="AN31" s="28">
        <f t="shared" si="0"/>
        <v>13867.6</v>
      </c>
      <c r="AP31" s="32">
        <f>SUM(AK31:AO31)</f>
        <v>173243.80999999985</v>
      </c>
    </row>
    <row r="32" spans="1:42" x14ac:dyDescent="0.2">
      <c r="A32" s="10" t="s">
        <v>5</v>
      </c>
      <c r="B32" s="6"/>
      <c r="C32" s="7"/>
      <c r="D32" s="30">
        <v>0</v>
      </c>
      <c r="E32" s="30">
        <v>2424.2399999999998</v>
      </c>
      <c r="F32" s="30">
        <f t="shared" si="9"/>
        <v>2424.2399999999998</v>
      </c>
      <c r="G32" s="30">
        <v>0</v>
      </c>
      <c r="H32" s="30">
        <v>0</v>
      </c>
      <c r="I32" s="30">
        <v>0</v>
      </c>
      <c r="J32" s="30">
        <v>0</v>
      </c>
      <c r="K32" s="30">
        <f>SUM(G32:J32)</f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f>SUM(L32:R32)</f>
        <v>0</v>
      </c>
      <c r="T32" s="30">
        <v>0</v>
      </c>
      <c r="U32" s="30">
        <v>241.5</v>
      </c>
      <c r="V32" s="30">
        <v>186.6</v>
      </c>
      <c r="W32" s="30">
        <v>0</v>
      </c>
      <c r="X32" s="30">
        <v>564.51</v>
      </c>
      <c r="Y32" s="30">
        <v>148.41999999999999</v>
      </c>
      <c r="Z32" s="30">
        <v>0</v>
      </c>
      <c r="AA32" s="30">
        <v>0</v>
      </c>
      <c r="AB32" s="30">
        <v>1350.3849999999998</v>
      </c>
      <c r="AC32" s="30">
        <v>211.67999999999995</v>
      </c>
      <c r="AD32" s="30">
        <v>112</v>
      </c>
      <c r="AE32" s="30">
        <v>0</v>
      </c>
      <c r="AF32" s="30">
        <v>616.24</v>
      </c>
      <c r="AG32" s="30">
        <f>SUM(T32:AF32)</f>
        <v>3431.335</v>
      </c>
      <c r="AH32" s="30">
        <f>F32+K32+S32+AG32</f>
        <v>5855.5749999999998</v>
      </c>
      <c r="AK32" s="28">
        <f>F32</f>
        <v>2424.2399999999998</v>
      </c>
      <c r="AL32" s="28">
        <f>K32</f>
        <v>0</v>
      </c>
      <c r="AM32" s="28">
        <f>S32</f>
        <v>0</v>
      </c>
      <c r="AN32" s="28">
        <f t="shared" si="0"/>
        <v>3431.335</v>
      </c>
      <c r="AP32" s="32">
        <f>SUM(AK32:AO32)</f>
        <v>5855.5749999999998</v>
      </c>
    </row>
    <row r="33" spans="1:42" x14ac:dyDescent="0.2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42" x14ac:dyDescent="0.2">
      <c r="A34" s="10" t="s">
        <v>11</v>
      </c>
      <c r="B34" s="6"/>
      <c r="C34" s="7"/>
      <c r="D34" s="30">
        <v>1664.2550000000001</v>
      </c>
      <c r="E34" s="30">
        <v>11997.570000000003</v>
      </c>
      <c r="F34" s="30">
        <f>F35+F36</f>
        <v>13661.825000000004</v>
      </c>
      <c r="G34" s="30">
        <v>11834.315000000008</v>
      </c>
      <c r="H34" s="30">
        <v>1103.1499999999999</v>
      </c>
      <c r="I34" s="30">
        <v>12060.400000000016</v>
      </c>
      <c r="J34" s="30">
        <v>1060.7</v>
      </c>
      <c r="K34" s="30">
        <f>K35+K36</f>
        <v>26058.565000000024</v>
      </c>
      <c r="L34" s="30">
        <v>701.9</v>
      </c>
      <c r="M34" s="30">
        <v>97.000000000000014</v>
      </c>
      <c r="N34" s="30">
        <v>69.94</v>
      </c>
      <c r="O34" s="30">
        <v>61.2</v>
      </c>
      <c r="P34" s="30">
        <v>13.625</v>
      </c>
      <c r="Q34" s="30">
        <v>99.805000000000021</v>
      </c>
      <c r="R34" s="30">
        <v>61.552499999999995</v>
      </c>
      <c r="S34" s="30">
        <f>S35+S36</f>
        <v>1105.0225</v>
      </c>
      <c r="T34" s="30">
        <v>530.85749999999996</v>
      </c>
      <c r="U34" s="30">
        <v>113.82750000000001</v>
      </c>
      <c r="V34" s="30">
        <v>45.417499999999997</v>
      </c>
      <c r="W34" s="30">
        <v>124.2</v>
      </c>
      <c r="X34" s="30">
        <v>1972.0349999999999</v>
      </c>
      <c r="Y34" s="30">
        <v>55.890000000000008</v>
      </c>
      <c r="Z34" s="30">
        <v>81.634999999999991</v>
      </c>
      <c r="AA34" s="30">
        <v>143.83500000000001</v>
      </c>
      <c r="AB34" s="30">
        <v>771.55625000000009</v>
      </c>
      <c r="AC34" s="30">
        <v>49.690000000000005</v>
      </c>
      <c r="AD34" s="30">
        <v>199.01499999999999</v>
      </c>
      <c r="AE34" s="30">
        <v>133</v>
      </c>
      <c r="AF34" s="30">
        <v>694.35749999999985</v>
      </c>
      <c r="AG34" s="30">
        <f>AG35+AG36</f>
        <v>4915.3162499999999</v>
      </c>
      <c r="AH34" s="30">
        <f>+AH35+AH36</f>
        <v>45740.728750000024</v>
      </c>
      <c r="AK34" s="28">
        <f>F34</f>
        <v>13661.825000000004</v>
      </c>
      <c r="AL34" s="28">
        <f>K34</f>
        <v>26058.565000000024</v>
      </c>
      <c r="AM34" s="28">
        <f>S34</f>
        <v>1105.0225</v>
      </c>
      <c r="AN34" s="28">
        <f t="shared" si="0"/>
        <v>4915.3162499999999</v>
      </c>
      <c r="AP34" s="32">
        <f t="shared" ref="AP34" si="10">+AP35+AP36</f>
        <v>45740.728750000024</v>
      </c>
    </row>
    <row r="35" spans="1:42" x14ac:dyDescent="0.2">
      <c r="A35" s="10" t="s">
        <v>4</v>
      </c>
      <c r="B35" s="6"/>
      <c r="C35" s="7"/>
      <c r="D35" s="30">
        <v>1664.2550000000001</v>
      </c>
      <c r="E35" s="30">
        <v>11352.280000000002</v>
      </c>
      <c r="F35" s="30">
        <f t="shared" ref="F35:F36" si="11">SUM(D35:E35)</f>
        <v>13016.535000000003</v>
      </c>
      <c r="G35" s="30">
        <v>11834.315000000008</v>
      </c>
      <c r="H35" s="30">
        <v>1103.1499999999999</v>
      </c>
      <c r="I35" s="30">
        <v>12060.400000000016</v>
      </c>
      <c r="J35" s="30">
        <v>1060.7</v>
      </c>
      <c r="K35" s="30">
        <f>SUM(G35:J35)</f>
        <v>26058.565000000024</v>
      </c>
      <c r="L35" s="30">
        <v>701.9</v>
      </c>
      <c r="M35" s="30">
        <v>97.000000000000014</v>
      </c>
      <c r="N35" s="30">
        <v>69.94</v>
      </c>
      <c r="O35" s="30">
        <v>61.2</v>
      </c>
      <c r="P35" s="30">
        <v>13.625</v>
      </c>
      <c r="Q35" s="30">
        <v>99.805000000000021</v>
      </c>
      <c r="R35" s="30">
        <v>61.552499999999995</v>
      </c>
      <c r="S35" s="30">
        <f>SUM(L35:R35)</f>
        <v>1105.0225</v>
      </c>
      <c r="T35" s="30">
        <v>530.85749999999996</v>
      </c>
      <c r="U35" s="30">
        <v>41.300000000000004</v>
      </c>
      <c r="V35" s="30">
        <v>0</v>
      </c>
      <c r="W35" s="30">
        <v>124.2</v>
      </c>
      <c r="X35" s="30">
        <v>1841.0499999999997</v>
      </c>
      <c r="Y35" s="30">
        <v>18.200000000000003</v>
      </c>
      <c r="Z35" s="30">
        <v>81.634999999999991</v>
      </c>
      <c r="AA35" s="30">
        <v>143.83500000000001</v>
      </c>
      <c r="AB35" s="30">
        <v>357.26499999999999</v>
      </c>
      <c r="AC35" s="30">
        <v>0</v>
      </c>
      <c r="AD35" s="30">
        <v>167.43499999999997</v>
      </c>
      <c r="AE35" s="30">
        <v>133</v>
      </c>
      <c r="AF35" s="30">
        <v>499.32999999999993</v>
      </c>
      <c r="AG35" s="30">
        <f>SUM(T35:AF35)</f>
        <v>3938.1074999999992</v>
      </c>
      <c r="AH35" s="30">
        <f>F35+K35+S35+AG35</f>
        <v>44118.230000000025</v>
      </c>
      <c r="AK35" s="28">
        <f>F35</f>
        <v>13016.535000000003</v>
      </c>
      <c r="AL35" s="28">
        <f>K35</f>
        <v>26058.565000000024</v>
      </c>
      <c r="AM35" s="28">
        <f>S35</f>
        <v>1105.0225</v>
      </c>
      <c r="AN35" s="28">
        <f t="shared" si="0"/>
        <v>3938.1074999999992</v>
      </c>
      <c r="AP35" s="32">
        <f>SUM(AK35:AO35)</f>
        <v>44118.230000000025</v>
      </c>
    </row>
    <row r="36" spans="1:42" x14ac:dyDescent="0.2">
      <c r="A36" s="10" t="s">
        <v>5</v>
      </c>
      <c r="B36" s="6"/>
      <c r="C36" s="7"/>
      <c r="D36" s="30">
        <v>0</v>
      </c>
      <c r="E36" s="30">
        <v>645.29</v>
      </c>
      <c r="F36" s="30">
        <f t="shared" si="11"/>
        <v>645.29</v>
      </c>
      <c r="G36" s="30">
        <v>0</v>
      </c>
      <c r="H36" s="30">
        <v>0</v>
      </c>
      <c r="I36" s="30">
        <v>0</v>
      </c>
      <c r="J36" s="30">
        <v>0</v>
      </c>
      <c r="K36" s="30">
        <f>SUM(G36:J36)</f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f>SUM(L36:R36)</f>
        <v>0</v>
      </c>
      <c r="T36" s="30">
        <v>0</v>
      </c>
      <c r="U36" s="30">
        <v>72.527500000000003</v>
      </c>
      <c r="V36" s="30">
        <v>45.417499999999997</v>
      </c>
      <c r="W36" s="30">
        <v>0</v>
      </c>
      <c r="X36" s="30">
        <v>130.98500000000001</v>
      </c>
      <c r="Y36" s="30">
        <v>37.690000000000005</v>
      </c>
      <c r="Z36" s="30">
        <v>0</v>
      </c>
      <c r="AA36" s="30">
        <v>0</v>
      </c>
      <c r="AB36" s="30">
        <v>414.29125000000005</v>
      </c>
      <c r="AC36" s="30">
        <v>49.690000000000005</v>
      </c>
      <c r="AD36" s="30">
        <v>31.58</v>
      </c>
      <c r="AE36" s="30">
        <v>0</v>
      </c>
      <c r="AF36" s="30">
        <v>195.02749999999997</v>
      </c>
      <c r="AG36" s="30">
        <f>SUM(T36:AF36)</f>
        <v>977.20875000000024</v>
      </c>
      <c r="AH36" s="30">
        <f>F36+K36+S36+AG36</f>
        <v>1622.4987500000002</v>
      </c>
      <c r="AK36" s="28">
        <f>F36</f>
        <v>645.29</v>
      </c>
      <c r="AL36" s="28">
        <f>K36</f>
        <v>0</v>
      </c>
      <c r="AM36" s="28">
        <f>S36</f>
        <v>0</v>
      </c>
      <c r="AN36" s="28">
        <f t="shared" si="0"/>
        <v>977.20875000000024</v>
      </c>
      <c r="AP36" s="32">
        <f>SUM(AK36:AO36)</f>
        <v>1622.4987500000002</v>
      </c>
    </row>
    <row r="37" spans="1:42" x14ac:dyDescent="0.2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42" x14ac:dyDescent="0.2">
      <c r="A38" s="10" t="s">
        <v>12</v>
      </c>
      <c r="B38" s="6"/>
      <c r="C38" s="7"/>
      <c r="D38" s="30">
        <v>502.59</v>
      </c>
      <c r="E38" s="30">
        <v>13213.235000000001</v>
      </c>
      <c r="F38" s="30">
        <f>F39+F40</f>
        <v>13715.825000000001</v>
      </c>
      <c r="G38" s="30">
        <v>8601.5872999999938</v>
      </c>
      <c r="H38" s="30">
        <v>161.99</v>
      </c>
      <c r="I38" s="30">
        <v>22425.519999999997</v>
      </c>
      <c r="J38" s="30">
        <v>4564.53</v>
      </c>
      <c r="K38" s="30">
        <f>K39+K40</f>
        <v>35753.627299999993</v>
      </c>
      <c r="L38" s="30">
        <v>2122.6799999999998</v>
      </c>
      <c r="M38" s="30">
        <v>1338.9099999999999</v>
      </c>
      <c r="N38" s="30">
        <v>0</v>
      </c>
      <c r="O38" s="30">
        <v>20.03</v>
      </c>
      <c r="P38" s="30">
        <v>0</v>
      </c>
      <c r="Q38" s="30">
        <v>0</v>
      </c>
      <c r="R38" s="30">
        <v>0</v>
      </c>
      <c r="S38" s="30">
        <f>S39+S40</f>
        <v>3481.62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f>AG39+AG40</f>
        <v>0</v>
      </c>
      <c r="AH38" s="30">
        <f>+AH39+AH40</f>
        <v>52951.072299999993</v>
      </c>
      <c r="AK38" s="28">
        <f t="shared" ref="AK38:AK44" si="12">F38</f>
        <v>13715.825000000001</v>
      </c>
      <c r="AL38" s="28">
        <f t="shared" ref="AL38:AL44" si="13">K38</f>
        <v>35753.627299999993</v>
      </c>
      <c r="AM38" s="28">
        <f t="shared" ref="AM38:AM44" si="14">S38</f>
        <v>3481.62</v>
      </c>
      <c r="AN38" s="28">
        <f t="shared" ref="AN38:AN67" si="15">AG38</f>
        <v>0</v>
      </c>
      <c r="AP38" s="32">
        <f t="shared" ref="AP38" si="16">+AP39+AP40</f>
        <v>52951.072299999993</v>
      </c>
    </row>
    <row r="39" spans="1:42" x14ac:dyDescent="0.2">
      <c r="A39" s="10" t="s">
        <v>4</v>
      </c>
      <c r="B39" s="6"/>
      <c r="C39" s="7"/>
      <c r="D39" s="30">
        <v>502.59</v>
      </c>
      <c r="E39" s="30">
        <v>8437.3850000000002</v>
      </c>
      <c r="F39" s="30">
        <f t="shared" ref="F39:F40" si="17">SUM(D39:E39)</f>
        <v>8939.9750000000004</v>
      </c>
      <c r="G39" s="30">
        <v>8601.5872999999938</v>
      </c>
      <c r="H39" s="30">
        <v>161.99</v>
      </c>
      <c r="I39" s="30">
        <v>22425.519999999997</v>
      </c>
      <c r="J39" s="30">
        <v>4564.53</v>
      </c>
      <c r="K39" s="30">
        <f>SUM(G39:J39)</f>
        <v>35753.627299999993</v>
      </c>
      <c r="L39" s="30">
        <v>2122.6799999999998</v>
      </c>
      <c r="M39" s="30">
        <v>1338.9099999999999</v>
      </c>
      <c r="N39" s="30">
        <v>0</v>
      </c>
      <c r="O39" s="30">
        <v>20.03</v>
      </c>
      <c r="P39" s="30">
        <v>0</v>
      </c>
      <c r="Q39" s="30">
        <v>0</v>
      </c>
      <c r="R39" s="30">
        <v>0</v>
      </c>
      <c r="S39" s="30">
        <f>SUM(L39:R39)</f>
        <v>3481.62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f>SUM(T39:AF39)</f>
        <v>0</v>
      </c>
      <c r="AH39" s="30">
        <f>F39+K39+S39+AG39</f>
        <v>48175.222299999994</v>
      </c>
      <c r="AK39" s="28">
        <f t="shared" si="12"/>
        <v>8939.9750000000004</v>
      </c>
      <c r="AL39" s="28">
        <f t="shared" si="13"/>
        <v>35753.627299999993</v>
      </c>
      <c r="AM39" s="28">
        <f t="shared" si="14"/>
        <v>3481.62</v>
      </c>
      <c r="AN39" s="28">
        <f t="shared" si="15"/>
        <v>0</v>
      </c>
      <c r="AP39" s="32">
        <f>SUM(AK39:AO39)</f>
        <v>48175.222299999994</v>
      </c>
    </row>
    <row r="40" spans="1:42" x14ac:dyDescent="0.2">
      <c r="A40" s="10" t="s">
        <v>5</v>
      </c>
      <c r="B40" s="6"/>
      <c r="C40" s="7"/>
      <c r="D40" s="30">
        <v>0</v>
      </c>
      <c r="E40" s="30">
        <v>4775.8500000000004</v>
      </c>
      <c r="F40" s="30">
        <f t="shared" si="17"/>
        <v>4775.8500000000004</v>
      </c>
      <c r="G40" s="30">
        <v>0</v>
      </c>
      <c r="H40" s="30">
        <v>0</v>
      </c>
      <c r="I40" s="30">
        <v>0</v>
      </c>
      <c r="J40" s="30">
        <v>0</v>
      </c>
      <c r="K40" s="30">
        <f>SUM(G40:J40)</f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f>SUM(L40:R40)</f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f>SUM(T40:AF40)</f>
        <v>0</v>
      </c>
      <c r="AH40" s="30">
        <f>F40+K40+S40+AG40</f>
        <v>4775.8500000000004</v>
      </c>
      <c r="AK40" s="28">
        <f t="shared" si="12"/>
        <v>4775.8500000000004</v>
      </c>
      <c r="AL40" s="28">
        <f t="shared" si="13"/>
        <v>0</v>
      </c>
      <c r="AM40" s="28">
        <f t="shared" si="14"/>
        <v>0</v>
      </c>
      <c r="AN40" s="28">
        <f t="shared" si="15"/>
        <v>0</v>
      </c>
      <c r="AP40" s="32">
        <f>SUM(AK40:AO40)</f>
        <v>4775.8500000000004</v>
      </c>
    </row>
    <row r="41" spans="1:42" x14ac:dyDescent="0.2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K41" s="28">
        <f t="shared" si="12"/>
        <v>0</v>
      </c>
      <c r="AL41" s="28">
        <f t="shared" si="13"/>
        <v>0</v>
      </c>
      <c r="AM41" s="28">
        <f t="shared" si="14"/>
        <v>0</v>
      </c>
      <c r="AN41" s="28">
        <f t="shared" si="15"/>
        <v>0</v>
      </c>
    </row>
    <row r="42" spans="1:42" x14ac:dyDescent="0.2">
      <c r="A42" s="10" t="s">
        <v>13</v>
      </c>
      <c r="B42" s="6"/>
      <c r="C42" s="7"/>
      <c r="D42" s="30">
        <v>124.20000000003884</v>
      </c>
      <c r="E42" s="30">
        <v>22310.886666667822</v>
      </c>
      <c r="F42" s="30">
        <f>F43+F44</f>
        <v>22435.086666667863</v>
      </c>
      <c r="G42" s="30">
        <v>0</v>
      </c>
      <c r="H42" s="30">
        <v>0</v>
      </c>
      <c r="I42" s="30">
        <v>0</v>
      </c>
      <c r="J42" s="30">
        <v>0</v>
      </c>
      <c r="K42" s="30">
        <f>K43+K44</f>
        <v>0</v>
      </c>
      <c r="L42" s="30">
        <v>0</v>
      </c>
      <c r="M42" s="30">
        <v>199.54333333339542</v>
      </c>
      <c r="N42" s="30">
        <v>120.17</v>
      </c>
      <c r="O42" s="30">
        <v>0</v>
      </c>
      <c r="P42" s="30">
        <v>16.5</v>
      </c>
      <c r="Q42" s="30">
        <v>0</v>
      </c>
      <c r="R42" s="30">
        <v>0</v>
      </c>
      <c r="S42" s="30">
        <f>S43+S44</f>
        <v>336.21333333339544</v>
      </c>
      <c r="T42" s="30">
        <v>0</v>
      </c>
      <c r="U42" s="30">
        <v>19</v>
      </c>
      <c r="V42" s="30">
        <v>0</v>
      </c>
      <c r="W42" s="30">
        <v>1458.3200000000543</v>
      </c>
      <c r="X42" s="30">
        <v>23241.07333333257</v>
      </c>
      <c r="Y42" s="30">
        <v>0</v>
      </c>
      <c r="Z42" s="30">
        <v>0</v>
      </c>
      <c r="AA42" s="30">
        <v>20502.523333333273</v>
      </c>
      <c r="AB42" s="30">
        <v>2056.0333333332555</v>
      </c>
      <c r="AC42" s="30">
        <v>0</v>
      </c>
      <c r="AD42" s="30">
        <v>72</v>
      </c>
      <c r="AE42" s="30">
        <v>37.166666666744277</v>
      </c>
      <c r="AF42" s="30">
        <v>1598.1500000003339</v>
      </c>
      <c r="AG42" s="30">
        <f>AG43+AG44</f>
        <v>48984.266666666226</v>
      </c>
      <c r="AH42" s="30">
        <f>+AH43+AH44</f>
        <v>71755.566666667495</v>
      </c>
      <c r="AK42" s="28">
        <f t="shared" si="12"/>
        <v>22435.086666667863</v>
      </c>
      <c r="AL42" s="28">
        <f t="shared" si="13"/>
        <v>0</v>
      </c>
      <c r="AM42" s="28">
        <f t="shared" si="14"/>
        <v>336.21333333339544</v>
      </c>
      <c r="AN42" s="28">
        <f t="shared" si="15"/>
        <v>48984.266666666226</v>
      </c>
      <c r="AP42" s="32">
        <f>+AP43+AP44</f>
        <v>71755.566666667495</v>
      </c>
    </row>
    <row r="43" spans="1:42" x14ac:dyDescent="0.2">
      <c r="A43" s="10" t="s">
        <v>4</v>
      </c>
      <c r="B43" s="6"/>
      <c r="C43" s="7"/>
      <c r="D43" s="30">
        <v>124.20000000003884</v>
      </c>
      <c r="E43" s="30">
        <v>15445.966666667506</v>
      </c>
      <c r="F43" s="30">
        <f t="shared" ref="F43:F44" si="18">SUM(D43:E43)</f>
        <v>15570.166666667545</v>
      </c>
      <c r="G43" s="30">
        <v>0</v>
      </c>
      <c r="H43" s="30">
        <v>0</v>
      </c>
      <c r="I43" s="30">
        <v>0</v>
      </c>
      <c r="J43" s="30">
        <v>0</v>
      </c>
      <c r="K43" s="30">
        <f>SUM(G43:J43)</f>
        <v>0</v>
      </c>
      <c r="L43" s="30">
        <v>0</v>
      </c>
      <c r="M43" s="30">
        <v>199.54333333339542</v>
      </c>
      <c r="N43" s="30">
        <v>120.17</v>
      </c>
      <c r="O43" s="30">
        <v>0</v>
      </c>
      <c r="P43" s="30">
        <v>16.5</v>
      </c>
      <c r="Q43" s="30">
        <v>0</v>
      </c>
      <c r="R43" s="30">
        <v>0</v>
      </c>
      <c r="S43" s="30">
        <f>SUM(L43:R43)</f>
        <v>336.21333333339544</v>
      </c>
      <c r="T43" s="30">
        <v>0</v>
      </c>
      <c r="U43" s="30">
        <v>19</v>
      </c>
      <c r="V43" s="30">
        <v>0</v>
      </c>
      <c r="W43" s="30">
        <v>1458.3200000000543</v>
      </c>
      <c r="X43" s="30">
        <v>22899.473333332571</v>
      </c>
      <c r="Y43" s="30">
        <v>0</v>
      </c>
      <c r="Z43" s="30">
        <v>0</v>
      </c>
      <c r="AA43" s="30">
        <v>20502.523333333273</v>
      </c>
      <c r="AB43" s="30">
        <v>2027.0333333331394</v>
      </c>
      <c r="AC43" s="30">
        <v>0</v>
      </c>
      <c r="AD43" s="30">
        <v>72</v>
      </c>
      <c r="AE43" s="30">
        <v>37.166666666744277</v>
      </c>
      <c r="AF43" s="30">
        <v>1553.1500000003339</v>
      </c>
      <c r="AG43" s="30">
        <f>SUM(T43:AF43)</f>
        <v>48568.666666666111</v>
      </c>
      <c r="AH43" s="30">
        <f>F43+K43+S43+AG43</f>
        <v>64475.046666667055</v>
      </c>
      <c r="AK43" s="28">
        <f t="shared" si="12"/>
        <v>15570.166666667545</v>
      </c>
      <c r="AL43" s="28">
        <f t="shared" si="13"/>
        <v>0</v>
      </c>
      <c r="AM43" s="28">
        <f t="shared" si="14"/>
        <v>336.21333333339544</v>
      </c>
      <c r="AN43" s="28">
        <f t="shared" si="15"/>
        <v>48568.666666666111</v>
      </c>
      <c r="AP43" s="32">
        <f>SUM(AK43:AO43)</f>
        <v>64475.046666667055</v>
      </c>
    </row>
    <row r="44" spans="1:42" x14ac:dyDescent="0.2">
      <c r="A44" s="10" t="s">
        <v>5</v>
      </c>
      <c r="B44" s="6"/>
      <c r="C44" s="7"/>
      <c r="D44" s="30">
        <v>0</v>
      </c>
      <c r="E44" s="30">
        <v>6864.9200000003184</v>
      </c>
      <c r="F44" s="30">
        <f t="shared" si="18"/>
        <v>6864.9200000003184</v>
      </c>
      <c r="G44" s="30">
        <v>0</v>
      </c>
      <c r="H44" s="30">
        <v>0</v>
      </c>
      <c r="I44" s="30">
        <v>0</v>
      </c>
      <c r="J44" s="30">
        <v>0</v>
      </c>
      <c r="K44" s="30">
        <f>SUM(G44:J44)</f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f>SUM(L44:R44)</f>
        <v>0</v>
      </c>
      <c r="T44" s="30">
        <v>0</v>
      </c>
      <c r="U44" s="30">
        <v>0</v>
      </c>
      <c r="V44" s="30">
        <v>0</v>
      </c>
      <c r="W44" s="30">
        <v>0</v>
      </c>
      <c r="X44" s="30">
        <v>341.6</v>
      </c>
      <c r="Y44" s="30">
        <v>0</v>
      </c>
      <c r="Z44" s="30">
        <v>0</v>
      </c>
      <c r="AA44" s="30">
        <v>0</v>
      </c>
      <c r="AB44" s="30">
        <v>29.000000000116415</v>
      </c>
      <c r="AC44" s="30">
        <v>0</v>
      </c>
      <c r="AD44" s="30">
        <v>0</v>
      </c>
      <c r="AE44" s="30">
        <v>0</v>
      </c>
      <c r="AF44" s="30">
        <v>45</v>
      </c>
      <c r="AG44" s="30">
        <f>SUM(T44:AF44)</f>
        <v>415.60000000011644</v>
      </c>
      <c r="AH44" s="30">
        <f>F44+K44+S44+AG44</f>
        <v>7280.5200000004352</v>
      </c>
      <c r="AK44" s="28">
        <f t="shared" si="12"/>
        <v>6864.9200000003184</v>
      </c>
      <c r="AL44" s="28">
        <f t="shared" si="13"/>
        <v>0</v>
      </c>
      <c r="AM44" s="28">
        <f t="shared" si="14"/>
        <v>0</v>
      </c>
      <c r="AN44" s="28">
        <f t="shared" si="15"/>
        <v>415.60000000011644</v>
      </c>
      <c r="AP44" s="32">
        <f>SUM(AK44:AO44)</f>
        <v>7280.5200000004352</v>
      </c>
    </row>
    <row r="45" spans="1:42" x14ac:dyDescent="0.2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42" x14ac:dyDescent="0.2">
      <c r="A46" s="10" t="s">
        <v>14</v>
      </c>
      <c r="B46" s="6"/>
      <c r="C46" s="7"/>
      <c r="D46" s="30">
        <v>3082.3333333307564</v>
      </c>
      <c r="E46" s="30">
        <v>66400.329999992391</v>
      </c>
      <c r="F46" s="30">
        <f>F47+F48</f>
        <v>69482.663333323144</v>
      </c>
      <c r="G46" s="30">
        <v>19163.61500000281</v>
      </c>
      <c r="H46" s="30">
        <v>478.3999999978812</v>
      </c>
      <c r="I46" s="30">
        <v>38404.78666666698</v>
      </c>
      <c r="J46" s="30">
        <v>8038.4433333330153</v>
      </c>
      <c r="K46" s="30">
        <f>K47+K48</f>
        <v>66085.245000000679</v>
      </c>
      <c r="L46" s="30">
        <v>3515.4833333335196</v>
      </c>
      <c r="M46" s="30">
        <v>4454.6500000001706</v>
      </c>
      <c r="N46" s="30">
        <v>2665.48</v>
      </c>
      <c r="O46" s="30">
        <v>531.64666666668222</v>
      </c>
      <c r="P46" s="30">
        <v>1189.83</v>
      </c>
      <c r="Q46" s="30">
        <v>3137.5666666665811</v>
      </c>
      <c r="R46" s="30">
        <v>1092.4099999999999</v>
      </c>
      <c r="S46" s="30">
        <f>S47+S48</f>
        <v>16587.066666666953</v>
      </c>
      <c r="T46" s="30">
        <v>871.95333333343422</v>
      </c>
      <c r="U46" s="30">
        <v>2481.2666666665968</v>
      </c>
      <c r="V46" s="30">
        <v>311.83333333337214</v>
      </c>
      <c r="W46" s="30">
        <v>12798.13333333324</v>
      </c>
      <c r="X46" s="30">
        <v>57435.493333334009</v>
      </c>
      <c r="Y46" s="30">
        <v>15814.320000000023</v>
      </c>
      <c r="Z46" s="30">
        <v>604.9666666666667</v>
      </c>
      <c r="AA46" s="30">
        <v>67497.923333333296</v>
      </c>
      <c r="AB46" s="30">
        <v>10942.386666666729</v>
      </c>
      <c r="AC46" s="30">
        <v>253.29999999999995</v>
      </c>
      <c r="AD46" s="30">
        <v>4266.9866666666121</v>
      </c>
      <c r="AE46" s="30">
        <v>2277.8633333333955</v>
      </c>
      <c r="AF46" s="30">
        <v>5292.0333333333638</v>
      </c>
      <c r="AG46" s="30">
        <f>AG47+AG48</f>
        <v>180848.46000000075</v>
      </c>
      <c r="AH46" s="30">
        <f>+AH47+AH48</f>
        <v>333003.4349999915</v>
      </c>
      <c r="AK46" s="28">
        <f>F46</f>
        <v>69482.663333323144</v>
      </c>
      <c r="AL46" s="28">
        <f>K46</f>
        <v>66085.245000000679</v>
      </c>
      <c r="AM46" s="28">
        <f>S46</f>
        <v>16587.066666666953</v>
      </c>
      <c r="AN46" s="28">
        <f t="shared" si="15"/>
        <v>180848.46000000075</v>
      </c>
      <c r="AP46" s="32">
        <f t="shared" ref="AP46" si="19">+AP47+AP48</f>
        <v>333003.4349999915</v>
      </c>
    </row>
    <row r="47" spans="1:42" x14ac:dyDescent="0.2">
      <c r="A47" s="10" t="s">
        <v>4</v>
      </c>
      <c r="B47" s="6"/>
      <c r="C47" s="7"/>
      <c r="D47" s="30">
        <v>3082.3333333307564</v>
      </c>
      <c r="E47" s="30">
        <v>50349.863333327041</v>
      </c>
      <c r="F47" s="30">
        <f t="shared" ref="F47:F48" si="20">SUM(D47:E47)</f>
        <v>53432.196666657794</v>
      </c>
      <c r="G47" s="30">
        <v>19163.61500000281</v>
      </c>
      <c r="H47" s="30">
        <v>478.3999999978812</v>
      </c>
      <c r="I47" s="30">
        <v>38404.78666666698</v>
      </c>
      <c r="J47" s="30">
        <v>8038.4433333330153</v>
      </c>
      <c r="K47" s="30">
        <f>SUM(G47:J47)</f>
        <v>66085.245000000679</v>
      </c>
      <c r="L47" s="30">
        <v>3515.4833333335196</v>
      </c>
      <c r="M47" s="30">
        <v>4454.6500000001706</v>
      </c>
      <c r="N47" s="30">
        <v>2665.48</v>
      </c>
      <c r="O47" s="30">
        <v>531.64666666668222</v>
      </c>
      <c r="P47" s="30">
        <v>1189.83</v>
      </c>
      <c r="Q47" s="30">
        <v>3137.5666666665811</v>
      </c>
      <c r="R47" s="30">
        <v>1092.4099999999999</v>
      </c>
      <c r="S47" s="30">
        <f>SUM(L47:R47)</f>
        <v>16587.066666666953</v>
      </c>
      <c r="T47" s="30">
        <v>871.95333333343422</v>
      </c>
      <c r="U47" s="30">
        <v>1732.3666666666591</v>
      </c>
      <c r="V47" s="30">
        <v>0</v>
      </c>
      <c r="W47" s="30">
        <v>12798.13333333324</v>
      </c>
      <c r="X47" s="30">
        <v>54014.643333334017</v>
      </c>
      <c r="Y47" s="30">
        <v>15267.866666666698</v>
      </c>
      <c r="Z47" s="30">
        <v>604.9666666666667</v>
      </c>
      <c r="AA47" s="30">
        <v>67497.923333333296</v>
      </c>
      <c r="AB47" s="30">
        <v>9510.6500000000542</v>
      </c>
      <c r="AC47" s="30">
        <v>0</v>
      </c>
      <c r="AD47" s="30">
        <v>4147.3366666666661</v>
      </c>
      <c r="AE47" s="30">
        <v>2277.8633333333955</v>
      </c>
      <c r="AF47" s="30">
        <v>3902.3166666666666</v>
      </c>
      <c r="AG47" s="30">
        <f>SUM(T47:AF47)</f>
        <v>172626.0200000008</v>
      </c>
      <c r="AH47" s="30">
        <f>F47+K47+S47+AG47</f>
        <v>308730.52833332622</v>
      </c>
      <c r="AK47" s="28">
        <f>F47</f>
        <v>53432.196666657794</v>
      </c>
      <c r="AL47" s="28">
        <f>K47</f>
        <v>66085.245000000679</v>
      </c>
      <c r="AM47" s="28">
        <f>S47</f>
        <v>16587.066666666953</v>
      </c>
      <c r="AN47" s="28">
        <f t="shared" si="15"/>
        <v>172626.0200000008</v>
      </c>
      <c r="AP47" s="32">
        <f>SUM(AK47:AO47)</f>
        <v>308730.52833332622</v>
      </c>
    </row>
    <row r="48" spans="1:42" x14ac:dyDescent="0.2">
      <c r="A48" s="10" t="s">
        <v>5</v>
      </c>
      <c r="B48" s="6"/>
      <c r="C48" s="7"/>
      <c r="D48" s="30">
        <v>0</v>
      </c>
      <c r="E48" s="30">
        <v>16050.466666665347</v>
      </c>
      <c r="F48" s="30">
        <f t="shared" si="20"/>
        <v>16050.466666665347</v>
      </c>
      <c r="G48" s="30">
        <v>0</v>
      </c>
      <c r="H48" s="30">
        <v>0</v>
      </c>
      <c r="I48" s="30">
        <v>0</v>
      </c>
      <c r="J48" s="30">
        <v>0</v>
      </c>
      <c r="K48" s="30">
        <f>SUM(G48:J48)</f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f>SUM(L48:R48)</f>
        <v>0</v>
      </c>
      <c r="T48" s="30">
        <v>0</v>
      </c>
      <c r="U48" s="30">
        <v>748.8999999999379</v>
      </c>
      <c r="V48" s="30">
        <v>311.83333333337214</v>
      </c>
      <c r="W48" s="30">
        <v>0</v>
      </c>
      <c r="X48" s="30">
        <v>3420.8499999999922</v>
      </c>
      <c r="Y48" s="30">
        <v>546.45333333332565</v>
      </c>
      <c r="Z48" s="30">
        <v>0</v>
      </c>
      <c r="AA48" s="30">
        <v>0</v>
      </c>
      <c r="AB48" s="30">
        <v>1431.7366666666744</v>
      </c>
      <c r="AC48" s="30">
        <v>253.29999999999995</v>
      </c>
      <c r="AD48" s="30">
        <v>119.64999999994563</v>
      </c>
      <c r="AE48" s="30">
        <v>0</v>
      </c>
      <c r="AF48" s="30">
        <v>1389.7166666666976</v>
      </c>
      <c r="AG48" s="30">
        <f>SUM(T48:AF48)</f>
        <v>8222.4399999999459</v>
      </c>
      <c r="AH48" s="30">
        <f>F48+K48+S48+AG48</f>
        <v>24272.906666665294</v>
      </c>
      <c r="AK48" s="28">
        <f>F48</f>
        <v>16050.466666665347</v>
      </c>
      <c r="AL48" s="28">
        <f>K48</f>
        <v>0</v>
      </c>
      <c r="AM48" s="28">
        <f>S48</f>
        <v>0</v>
      </c>
      <c r="AN48" s="28">
        <f t="shared" si="15"/>
        <v>8222.4399999999459</v>
      </c>
      <c r="AP48" s="32">
        <f>SUM(AK48:AO48)</f>
        <v>24272.906666665294</v>
      </c>
    </row>
    <row r="49" spans="1:42" x14ac:dyDescent="0.2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42" x14ac:dyDescent="0.2">
      <c r="A50" s="10" t="s">
        <v>15</v>
      </c>
      <c r="B50" s="6"/>
      <c r="C50" s="7"/>
      <c r="D50" s="30">
        <v>2579.7433333307563</v>
      </c>
      <c r="E50" s="30">
        <v>53187.094999992391</v>
      </c>
      <c r="F50" s="30">
        <f>F51+F52</f>
        <v>55766.838333323147</v>
      </c>
      <c r="G50" s="30">
        <v>10562.027700002815</v>
      </c>
      <c r="H50" s="30">
        <v>316.40999999788119</v>
      </c>
      <c r="I50" s="30">
        <v>15979.266666666981</v>
      </c>
      <c r="J50" s="30">
        <v>3473.9133333330155</v>
      </c>
      <c r="K50" s="30">
        <f>K51+K52</f>
        <v>30331.617700000694</v>
      </c>
      <c r="L50" s="30">
        <v>1392.8033333335193</v>
      </c>
      <c r="M50" s="30">
        <v>3115.7400000001708</v>
      </c>
      <c r="N50" s="30">
        <v>2665.48</v>
      </c>
      <c r="O50" s="30">
        <v>511.61666666668214</v>
      </c>
      <c r="P50" s="30">
        <v>1189.83</v>
      </c>
      <c r="Q50" s="30">
        <v>3137.5666666665811</v>
      </c>
      <c r="R50" s="30">
        <v>1092.4099999999999</v>
      </c>
      <c r="S50" s="30">
        <f>S51+S52</f>
        <v>13105.446666666954</v>
      </c>
      <c r="T50" s="30">
        <v>871.95333333343422</v>
      </c>
      <c r="U50" s="30">
        <v>2481.2666666665968</v>
      </c>
      <c r="V50" s="30">
        <v>311.83333333337214</v>
      </c>
      <c r="W50" s="30">
        <v>12798.13333333324</v>
      </c>
      <c r="X50" s="30">
        <v>57435.493333334009</v>
      </c>
      <c r="Y50" s="30">
        <v>15814.320000000023</v>
      </c>
      <c r="Z50" s="30">
        <v>604.9666666666667</v>
      </c>
      <c r="AA50" s="30">
        <v>67497.923333333296</v>
      </c>
      <c r="AB50" s="30">
        <v>10942.386666666729</v>
      </c>
      <c r="AC50" s="30">
        <v>253.29999999999995</v>
      </c>
      <c r="AD50" s="30">
        <v>4266.9866666666121</v>
      </c>
      <c r="AE50" s="30">
        <v>2277.8633333333955</v>
      </c>
      <c r="AF50" s="30">
        <v>5292.0333333333638</v>
      </c>
      <c r="AG50" s="30">
        <f>AG51+AG52</f>
        <v>180848.46000000075</v>
      </c>
      <c r="AH50" s="30">
        <f>+AH51+AH52</f>
        <v>280052.36269999156</v>
      </c>
      <c r="AK50" s="28">
        <f>F50</f>
        <v>55766.838333323147</v>
      </c>
      <c r="AL50" s="28">
        <f>K50</f>
        <v>30331.617700000694</v>
      </c>
      <c r="AM50" s="28">
        <f>S50</f>
        <v>13105.446666666954</v>
      </c>
      <c r="AN50" s="28">
        <f t="shared" si="15"/>
        <v>180848.46000000075</v>
      </c>
      <c r="AP50" s="32">
        <f>+AP51+AP52</f>
        <v>280052.36269999156</v>
      </c>
    </row>
    <row r="51" spans="1:42" x14ac:dyDescent="0.2">
      <c r="A51" s="10" t="s">
        <v>4</v>
      </c>
      <c r="B51" s="6"/>
      <c r="C51" s="7"/>
      <c r="D51" s="30">
        <v>2579.7433333307563</v>
      </c>
      <c r="E51" s="30">
        <v>41912.478333327039</v>
      </c>
      <c r="F51" s="30">
        <f t="shared" ref="F51:F52" si="21">SUM(D51:E51)</f>
        <v>44492.221666657795</v>
      </c>
      <c r="G51" s="30">
        <v>10562.027700002815</v>
      </c>
      <c r="H51" s="30">
        <v>316.40999999788119</v>
      </c>
      <c r="I51" s="30">
        <v>15979.266666666981</v>
      </c>
      <c r="J51" s="30">
        <v>3473.9133333330155</v>
      </c>
      <c r="K51" s="30">
        <f>SUM(G51:J51)</f>
        <v>30331.617700000694</v>
      </c>
      <c r="L51" s="30">
        <v>1392.8033333335193</v>
      </c>
      <c r="M51" s="30">
        <v>3115.7400000001708</v>
      </c>
      <c r="N51" s="30">
        <v>2665.48</v>
      </c>
      <c r="O51" s="30">
        <v>511.61666666668214</v>
      </c>
      <c r="P51" s="30">
        <v>1189.83</v>
      </c>
      <c r="Q51" s="30">
        <v>3137.5666666665811</v>
      </c>
      <c r="R51" s="30">
        <v>1092.4099999999999</v>
      </c>
      <c r="S51" s="30">
        <f>SUM(L51:R51)</f>
        <v>13105.446666666954</v>
      </c>
      <c r="T51" s="30">
        <v>871.95333333343422</v>
      </c>
      <c r="U51" s="30">
        <v>1732.3666666666591</v>
      </c>
      <c r="V51" s="30">
        <v>0</v>
      </c>
      <c r="W51" s="30">
        <v>12798.13333333324</v>
      </c>
      <c r="X51" s="30">
        <v>54014.643333334017</v>
      </c>
      <c r="Y51" s="30">
        <v>15267.866666666698</v>
      </c>
      <c r="Z51" s="30">
        <v>604.9666666666667</v>
      </c>
      <c r="AA51" s="30">
        <v>67497.923333333296</v>
      </c>
      <c r="AB51" s="30">
        <v>9510.6500000000542</v>
      </c>
      <c r="AC51" s="30">
        <v>0</v>
      </c>
      <c r="AD51" s="30">
        <v>4147.3366666666661</v>
      </c>
      <c r="AE51" s="30">
        <v>2277.8633333333955</v>
      </c>
      <c r="AF51" s="30">
        <v>3902.3166666666666</v>
      </c>
      <c r="AG51" s="30">
        <f>SUM(T51:AF51)</f>
        <v>172626.0200000008</v>
      </c>
      <c r="AH51" s="30">
        <f>F51+K51+S51+AG51</f>
        <v>260555.30603332625</v>
      </c>
      <c r="AK51" s="28">
        <f>F51</f>
        <v>44492.221666657795</v>
      </c>
      <c r="AL51" s="28">
        <f>K51</f>
        <v>30331.617700000694</v>
      </c>
      <c r="AM51" s="28">
        <f>S51</f>
        <v>13105.446666666954</v>
      </c>
      <c r="AN51" s="28">
        <f t="shared" si="15"/>
        <v>172626.0200000008</v>
      </c>
      <c r="AP51" s="32">
        <f>SUM(AK51:AO51)</f>
        <v>260555.30603332625</v>
      </c>
    </row>
    <row r="52" spans="1:42" x14ac:dyDescent="0.2">
      <c r="A52" s="10" t="s">
        <v>5</v>
      </c>
      <c r="B52" s="6"/>
      <c r="C52" s="7"/>
      <c r="D52" s="30">
        <v>0</v>
      </c>
      <c r="E52" s="30">
        <v>11274.616666665348</v>
      </c>
      <c r="F52" s="30">
        <f t="shared" si="21"/>
        <v>11274.616666665348</v>
      </c>
      <c r="G52" s="30">
        <v>0</v>
      </c>
      <c r="H52" s="30">
        <v>0</v>
      </c>
      <c r="I52" s="30">
        <v>0</v>
      </c>
      <c r="J52" s="30">
        <v>0</v>
      </c>
      <c r="K52" s="30">
        <f>SUM(G52:J52)</f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f>SUM(L52:R52)</f>
        <v>0</v>
      </c>
      <c r="T52" s="30">
        <v>0</v>
      </c>
      <c r="U52" s="30">
        <v>748.8999999999379</v>
      </c>
      <c r="V52" s="30">
        <v>311.83333333337214</v>
      </c>
      <c r="W52" s="30">
        <v>0</v>
      </c>
      <c r="X52" s="30">
        <v>3420.8499999999922</v>
      </c>
      <c r="Y52" s="30">
        <v>546.45333333332565</v>
      </c>
      <c r="Z52" s="30">
        <v>0</v>
      </c>
      <c r="AA52" s="30">
        <v>0</v>
      </c>
      <c r="AB52" s="30">
        <v>1431.7366666666744</v>
      </c>
      <c r="AC52" s="30">
        <v>253.29999999999995</v>
      </c>
      <c r="AD52" s="30">
        <v>119.64999999994563</v>
      </c>
      <c r="AE52" s="30">
        <v>0</v>
      </c>
      <c r="AF52" s="30">
        <v>1389.7166666666976</v>
      </c>
      <c r="AG52" s="30">
        <f>SUM(T52:AF52)</f>
        <v>8222.4399999999459</v>
      </c>
      <c r="AH52" s="30">
        <f>F52+K52+S52+AG52</f>
        <v>19497.056666665296</v>
      </c>
      <c r="AK52" s="28">
        <f>F52</f>
        <v>11274.616666665348</v>
      </c>
      <c r="AL52" s="28">
        <f>K52</f>
        <v>0</v>
      </c>
      <c r="AM52" s="28">
        <f>S52</f>
        <v>0</v>
      </c>
      <c r="AN52" s="28">
        <f t="shared" si="15"/>
        <v>8222.4399999999459</v>
      </c>
      <c r="AP52" s="32">
        <f>SUM(AK52:AO52)</f>
        <v>19497.056666665296</v>
      </c>
    </row>
    <row r="53" spans="1:42" x14ac:dyDescent="0.2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42" x14ac:dyDescent="0.2">
      <c r="A54" s="10" t="s">
        <v>16</v>
      </c>
      <c r="B54" s="6"/>
      <c r="C54" s="7"/>
      <c r="D54" s="30">
        <v>3206.5333333307954</v>
      </c>
      <c r="E54" s="30">
        <v>88711.216666660213</v>
      </c>
      <c r="F54" s="30">
        <f>F55+F56</f>
        <v>91917.749999991007</v>
      </c>
      <c r="G54" s="30">
        <v>19163.61500000281</v>
      </c>
      <c r="H54" s="30">
        <v>478.3999999978812</v>
      </c>
      <c r="I54" s="30">
        <v>38404.78666666698</v>
      </c>
      <c r="J54" s="30">
        <v>8038.4433333330153</v>
      </c>
      <c r="K54" s="30">
        <f>K55+K56</f>
        <v>66085.245000000679</v>
      </c>
      <c r="L54" s="30">
        <v>3515.4833333335196</v>
      </c>
      <c r="M54" s="30">
        <v>4654.1933333335664</v>
      </c>
      <c r="N54" s="30">
        <v>2785.65</v>
      </c>
      <c r="O54" s="30">
        <v>531.64666666668222</v>
      </c>
      <c r="P54" s="30">
        <v>1206.33</v>
      </c>
      <c r="Q54" s="30">
        <v>3137.5666666665811</v>
      </c>
      <c r="R54" s="30">
        <v>1092.4099999999999</v>
      </c>
      <c r="S54" s="30">
        <f>S55+S56</f>
        <v>16923.280000000348</v>
      </c>
      <c r="T54" s="30">
        <v>871.95333333343422</v>
      </c>
      <c r="U54" s="30">
        <v>2500.2666666665968</v>
      </c>
      <c r="V54" s="30">
        <v>311.83333333337214</v>
      </c>
      <c r="W54" s="30">
        <v>14256.453333333295</v>
      </c>
      <c r="X54" s="30">
        <v>80676.566666666578</v>
      </c>
      <c r="Y54" s="30">
        <v>15814.320000000023</v>
      </c>
      <c r="Z54" s="30">
        <v>604.9666666666667</v>
      </c>
      <c r="AA54" s="30">
        <v>88000.446666666568</v>
      </c>
      <c r="AB54" s="30">
        <v>12998.419999999986</v>
      </c>
      <c r="AC54" s="30">
        <v>253.29999999999995</v>
      </c>
      <c r="AD54" s="30">
        <v>4338.9866666666121</v>
      </c>
      <c r="AE54" s="30">
        <v>2315.0300000001398</v>
      </c>
      <c r="AF54" s="30">
        <v>6890.1833333336981</v>
      </c>
      <c r="AG54" s="30">
        <f>AG55+AG56</f>
        <v>229832.72666666697</v>
      </c>
      <c r="AH54" s="30">
        <f>+AH55+AH56</f>
        <v>404759.00166665897</v>
      </c>
      <c r="AK54" s="28">
        <f>F54</f>
        <v>91917.749999991007</v>
      </c>
      <c r="AL54" s="28">
        <f>K54</f>
        <v>66085.245000000679</v>
      </c>
      <c r="AM54" s="28">
        <f>S54</f>
        <v>16923.280000000348</v>
      </c>
      <c r="AN54" s="28">
        <f t="shared" si="15"/>
        <v>229832.72666666697</v>
      </c>
      <c r="AP54" s="32">
        <f t="shared" ref="AP54" si="22">+AP55+AP56</f>
        <v>404759.00166665897</v>
      </c>
    </row>
    <row r="55" spans="1:42" x14ac:dyDescent="0.2">
      <c r="A55" s="10" t="s">
        <v>4</v>
      </c>
      <c r="B55" s="6"/>
      <c r="C55" s="7"/>
      <c r="D55" s="30">
        <v>3206.5333333307954</v>
      </c>
      <c r="E55" s="30">
        <v>65795.829999994545</v>
      </c>
      <c r="F55" s="30">
        <f t="shared" ref="F55:F56" si="23">SUM(D55:E55)</f>
        <v>69002.363333325338</v>
      </c>
      <c r="G55" s="30">
        <v>19163.61500000281</v>
      </c>
      <c r="H55" s="30">
        <v>478.3999999978812</v>
      </c>
      <c r="I55" s="30">
        <v>38404.78666666698</v>
      </c>
      <c r="J55" s="30">
        <v>8038.4433333330153</v>
      </c>
      <c r="K55" s="30">
        <f>SUM(G55:J55)</f>
        <v>66085.245000000679</v>
      </c>
      <c r="L55" s="30">
        <v>3515.4833333335196</v>
      </c>
      <c r="M55" s="30">
        <v>4654.1933333335664</v>
      </c>
      <c r="N55" s="30">
        <v>2785.65</v>
      </c>
      <c r="O55" s="30">
        <v>531.64666666668222</v>
      </c>
      <c r="P55" s="30">
        <v>1206.33</v>
      </c>
      <c r="Q55" s="30">
        <v>3137.5666666665811</v>
      </c>
      <c r="R55" s="30">
        <v>1092.4099999999999</v>
      </c>
      <c r="S55" s="30">
        <f>SUM(L55:R55)</f>
        <v>16923.280000000348</v>
      </c>
      <c r="T55" s="30">
        <v>871.95333333343422</v>
      </c>
      <c r="U55" s="30">
        <v>1751.3666666666591</v>
      </c>
      <c r="V55" s="30">
        <v>0</v>
      </c>
      <c r="W55" s="30">
        <v>14256.453333333295</v>
      </c>
      <c r="X55" s="30">
        <v>76914.116666666581</v>
      </c>
      <c r="Y55" s="30">
        <v>15267.866666666698</v>
      </c>
      <c r="Z55" s="30">
        <v>604.9666666666667</v>
      </c>
      <c r="AA55" s="30">
        <v>88000.446666666568</v>
      </c>
      <c r="AB55" s="30">
        <v>11537.683333333194</v>
      </c>
      <c r="AC55" s="30">
        <v>0</v>
      </c>
      <c r="AD55" s="30">
        <v>4219.3366666666661</v>
      </c>
      <c r="AE55" s="30">
        <v>2315.0300000001398</v>
      </c>
      <c r="AF55" s="30">
        <v>5455.466666667</v>
      </c>
      <c r="AG55" s="30">
        <f>SUM(T55:AF55)</f>
        <v>221194.68666666691</v>
      </c>
      <c r="AH55" s="30">
        <f>F55+K55+S55+AG55</f>
        <v>373205.57499999326</v>
      </c>
      <c r="AK55" s="28">
        <f>F55</f>
        <v>69002.363333325338</v>
      </c>
      <c r="AL55" s="28">
        <f>K55</f>
        <v>66085.245000000679</v>
      </c>
      <c r="AM55" s="28">
        <f>S55</f>
        <v>16923.280000000348</v>
      </c>
      <c r="AN55" s="28">
        <f t="shared" si="15"/>
        <v>221194.68666666691</v>
      </c>
      <c r="AP55" s="32">
        <f>SUM(AK55:AO55)</f>
        <v>373205.57499999326</v>
      </c>
    </row>
    <row r="56" spans="1:42" x14ac:dyDescent="0.2">
      <c r="A56" s="10" t="s">
        <v>5</v>
      </c>
      <c r="B56" s="6"/>
      <c r="C56" s="7"/>
      <c r="D56" s="30">
        <v>0</v>
      </c>
      <c r="E56" s="30">
        <v>22915.386666665669</v>
      </c>
      <c r="F56" s="30">
        <f t="shared" si="23"/>
        <v>22915.386666665669</v>
      </c>
      <c r="G56" s="30">
        <v>0</v>
      </c>
      <c r="H56" s="30">
        <v>0</v>
      </c>
      <c r="I56" s="30">
        <v>0</v>
      </c>
      <c r="J56" s="30">
        <v>0</v>
      </c>
      <c r="K56" s="30">
        <f>SUM(G56:J56)</f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f>SUM(L56:R56)</f>
        <v>0</v>
      </c>
      <c r="T56" s="30">
        <v>0</v>
      </c>
      <c r="U56" s="30">
        <v>748.8999999999379</v>
      </c>
      <c r="V56" s="30">
        <v>311.83333333337214</v>
      </c>
      <c r="W56" s="30">
        <v>0</v>
      </c>
      <c r="X56" s="30">
        <v>3762.4499999999921</v>
      </c>
      <c r="Y56" s="30">
        <v>546.45333333332565</v>
      </c>
      <c r="Z56" s="30">
        <v>0</v>
      </c>
      <c r="AA56" s="30">
        <v>0</v>
      </c>
      <c r="AB56" s="30">
        <v>1460.7366666667908</v>
      </c>
      <c r="AC56" s="30">
        <v>253.29999999999995</v>
      </c>
      <c r="AD56" s="30">
        <v>119.64999999994563</v>
      </c>
      <c r="AE56" s="30">
        <v>0</v>
      </c>
      <c r="AF56" s="30">
        <v>1434.7166666666976</v>
      </c>
      <c r="AG56" s="30">
        <f>SUM(T56:AF56)</f>
        <v>8638.0400000000627</v>
      </c>
      <c r="AH56" s="30">
        <f>F56+K56+S56+AG56</f>
        <v>31553.426666665731</v>
      </c>
      <c r="AK56" s="28">
        <f>F56</f>
        <v>22915.386666665669</v>
      </c>
      <c r="AL56" s="28">
        <f>K56</f>
        <v>0</v>
      </c>
      <c r="AM56" s="28">
        <f>S56</f>
        <v>0</v>
      </c>
      <c r="AN56" s="28">
        <f t="shared" si="15"/>
        <v>8638.0400000000627</v>
      </c>
      <c r="AP56" s="32">
        <f>SUM(AK56:AO56)</f>
        <v>31553.426666665731</v>
      </c>
    </row>
    <row r="57" spans="1:42" x14ac:dyDescent="0.2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</row>
    <row r="58" spans="1:42" ht="15.75" x14ac:dyDescent="0.25">
      <c r="A58" s="15" t="s">
        <v>17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</row>
    <row r="59" spans="1:42" ht="14.25" customHeight="1" x14ac:dyDescent="0.2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</row>
    <row r="60" spans="1:42" ht="16.5" customHeight="1" x14ac:dyDescent="0.25">
      <c r="A60" s="5" t="s">
        <v>18</v>
      </c>
      <c r="B60" s="18"/>
      <c r="C60" s="19"/>
      <c r="D60" s="30">
        <v>1093692.912</v>
      </c>
      <c r="E60" s="30">
        <v>5452570.7150000008</v>
      </c>
      <c r="F60" s="30">
        <f>+F62+F80</f>
        <v>6546263.6270000003</v>
      </c>
      <c r="G60" s="30">
        <v>5039.1749999999993</v>
      </c>
      <c r="H60" s="30">
        <v>1769.9899999999998</v>
      </c>
      <c r="I60" s="30">
        <v>2754.65</v>
      </c>
      <c r="J60" s="30">
        <v>10511.91</v>
      </c>
      <c r="K60" s="30">
        <f>+K62+K80</f>
        <v>20075.724999999999</v>
      </c>
      <c r="L60" s="30">
        <v>441.16999999999996</v>
      </c>
      <c r="M60" s="30">
        <v>30408.839999999997</v>
      </c>
      <c r="N60" s="30">
        <v>17918.48</v>
      </c>
      <c r="O60" s="30">
        <v>0</v>
      </c>
      <c r="P60" s="30">
        <v>2750.9</v>
      </c>
      <c r="Q60" s="30">
        <v>24103.087</v>
      </c>
      <c r="R60" s="30">
        <v>10311.221999999998</v>
      </c>
      <c r="S60" s="30">
        <f>+S62+S80</f>
        <v>85933.698999999993</v>
      </c>
      <c r="T60" s="30">
        <v>53070.248000000007</v>
      </c>
      <c r="U60" s="30">
        <v>69889.198000000004</v>
      </c>
      <c r="V60" s="30">
        <v>15124.544</v>
      </c>
      <c r="W60" s="30">
        <v>57825.015999999996</v>
      </c>
      <c r="X60" s="30">
        <v>1652535.1030000001</v>
      </c>
      <c r="Y60" s="30">
        <v>184426.05799999999</v>
      </c>
      <c r="Z60" s="30">
        <v>16692.247000000003</v>
      </c>
      <c r="AA60" s="30">
        <v>0</v>
      </c>
      <c r="AB60" s="30">
        <v>364952.55200000003</v>
      </c>
      <c r="AC60" s="30">
        <v>14051.716999999999</v>
      </c>
      <c r="AD60" s="30">
        <v>38187.154999999999</v>
      </c>
      <c r="AE60" s="30">
        <v>157214.23979999998</v>
      </c>
      <c r="AF60" s="30">
        <v>182627.826</v>
      </c>
      <c r="AG60" s="30">
        <f>+AG62+AG80</f>
        <v>2806595.9038000004</v>
      </c>
      <c r="AH60" s="30">
        <f t="shared" ref="AH60" si="24">+AH62+AH80</f>
        <v>9458868.9547999986</v>
      </c>
      <c r="AK60" s="28">
        <f>F60</f>
        <v>6546263.6270000003</v>
      </c>
      <c r="AL60" s="28">
        <f>K60</f>
        <v>20075.724999999999</v>
      </c>
      <c r="AM60" s="28">
        <f>S60</f>
        <v>85933.698999999993</v>
      </c>
      <c r="AN60" s="28">
        <f t="shared" si="15"/>
        <v>2806595.9038000004</v>
      </c>
      <c r="AP60" s="32">
        <f t="shared" ref="AP60" si="25">+AP62+AP80</f>
        <v>9458868.9547999986</v>
      </c>
    </row>
    <row r="61" spans="1:42" x14ac:dyDescent="0.2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</row>
    <row r="62" spans="1:42" ht="15.75" x14ac:dyDescent="0.25">
      <c r="A62" s="5" t="s">
        <v>19</v>
      </c>
      <c r="B62" s="18"/>
      <c r="C62" s="19"/>
      <c r="D62" s="30">
        <v>1093692.912</v>
      </c>
      <c r="E62" s="30">
        <v>4267189.1460000006</v>
      </c>
      <c r="F62" s="30">
        <f>+F64+F72</f>
        <v>5360882.0580000002</v>
      </c>
      <c r="G62" s="30">
        <v>5039.1749999999993</v>
      </c>
      <c r="H62" s="30">
        <v>1769.9899999999998</v>
      </c>
      <c r="I62" s="30">
        <v>2754.65</v>
      </c>
      <c r="J62" s="30">
        <v>10511.91</v>
      </c>
      <c r="K62" s="30">
        <f>+K64+K72</f>
        <v>20075.724999999999</v>
      </c>
      <c r="L62" s="30">
        <v>441.16999999999996</v>
      </c>
      <c r="M62" s="30">
        <v>30408.839999999997</v>
      </c>
      <c r="N62" s="30">
        <v>17918.48</v>
      </c>
      <c r="O62" s="30">
        <v>0</v>
      </c>
      <c r="P62" s="30">
        <v>2750.9</v>
      </c>
      <c r="Q62" s="30">
        <v>24103.087</v>
      </c>
      <c r="R62" s="30">
        <v>10311.221999999998</v>
      </c>
      <c r="S62" s="30">
        <f>+S64+S72</f>
        <v>85933.698999999993</v>
      </c>
      <c r="T62" s="30">
        <v>53070.248000000007</v>
      </c>
      <c r="U62" s="30">
        <v>11090.896000000001</v>
      </c>
      <c r="V62" s="30">
        <v>0</v>
      </c>
      <c r="W62" s="30">
        <v>57825.015999999996</v>
      </c>
      <c r="X62" s="30">
        <v>1118735.1030000001</v>
      </c>
      <c r="Y62" s="30">
        <v>20451.057999999997</v>
      </c>
      <c r="Z62" s="30">
        <v>16692.247000000003</v>
      </c>
      <c r="AA62" s="30">
        <v>0</v>
      </c>
      <c r="AB62" s="30">
        <v>171691.35800000001</v>
      </c>
      <c r="AC62" s="30">
        <v>0</v>
      </c>
      <c r="AD62" s="30">
        <v>21498.538</v>
      </c>
      <c r="AE62" s="30">
        <v>157214.23979999998</v>
      </c>
      <c r="AF62" s="30">
        <v>112359.40599999999</v>
      </c>
      <c r="AG62" s="30">
        <f>+AG64+AG72</f>
        <v>1740628.1098000002</v>
      </c>
      <c r="AH62" s="30">
        <f t="shared" ref="AH62" si="26">+AH64+AH72</f>
        <v>7207519.5917999996</v>
      </c>
      <c r="AK62" s="28">
        <f>F62</f>
        <v>5360882.0580000002</v>
      </c>
      <c r="AL62" s="28">
        <f>K62</f>
        <v>20075.724999999999</v>
      </c>
      <c r="AM62" s="28">
        <f>S62</f>
        <v>85933.698999999993</v>
      </c>
      <c r="AN62" s="28">
        <f t="shared" si="15"/>
        <v>1740628.1098000002</v>
      </c>
      <c r="AP62" s="32">
        <f t="shared" ref="AP62" si="27">+AP64+AP72</f>
        <v>7207519.5917999996</v>
      </c>
    </row>
    <row r="63" spans="1:42" x14ac:dyDescent="0.2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</row>
    <row r="64" spans="1:42" ht="15.75" x14ac:dyDescent="0.25">
      <c r="A64" s="5" t="s">
        <v>20</v>
      </c>
      <c r="B64" s="18"/>
      <c r="C64" s="19"/>
      <c r="D64" s="30">
        <v>570934.71200000006</v>
      </c>
      <c r="E64" s="30">
        <v>2037760.9839999999</v>
      </c>
      <c r="F64" s="30">
        <f>SUM(F65:F70)</f>
        <v>2608695.696</v>
      </c>
      <c r="G64" s="30">
        <v>1153.913</v>
      </c>
      <c r="H64" s="30">
        <v>75.52000000000001</v>
      </c>
      <c r="I64" s="30">
        <v>1933.9199999999998</v>
      </c>
      <c r="J64" s="30">
        <v>5301.78</v>
      </c>
      <c r="K64" s="30">
        <f>SUM(K65:K70)</f>
        <v>8465.1329999999998</v>
      </c>
      <c r="L64" s="30">
        <v>205.89999999999995</v>
      </c>
      <c r="M64" s="30">
        <v>30408.839999999997</v>
      </c>
      <c r="N64" s="30">
        <v>0</v>
      </c>
      <c r="O64" s="30">
        <v>0</v>
      </c>
      <c r="P64" s="30">
        <v>1084.23</v>
      </c>
      <c r="Q64" s="30">
        <v>9502.3870000000006</v>
      </c>
      <c r="R64" s="30">
        <v>0</v>
      </c>
      <c r="S64" s="30">
        <f>SUM(S65:S70)</f>
        <v>41201.356999999996</v>
      </c>
      <c r="T64" s="30">
        <v>49021.650000000009</v>
      </c>
      <c r="U64" s="30">
        <v>9388.91</v>
      </c>
      <c r="V64" s="30">
        <v>0</v>
      </c>
      <c r="W64" s="30">
        <v>54105.347999999998</v>
      </c>
      <c r="X64" s="30">
        <v>82992.411000000022</v>
      </c>
      <c r="Y64" s="30">
        <v>10304.067999999999</v>
      </c>
      <c r="Z64" s="30">
        <v>15664.851000000002</v>
      </c>
      <c r="AA64" s="30">
        <v>0</v>
      </c>
      <c r="AB64" s="30">
        <v>161176.45200000002</v>
      </c>
      <c r="AC64" s="30">
        <v>0</v>
      </c>
      <c r="AD64" s="30">
        <v>2799.538</v>
      </c>
      <c r="AE64" s="30">
        <v>73581.58</v>
      </c>
      <c r="AF64" s="30">
        <v>91892.435999999987</v>
      </c>
      <c r="AG64" s="30">
        <f>SUM(AG65:AG70)</f>
        <v>550927.24400000006</v>
      </c>
      <c r="AH64" s="30">
        <f t="shared" ref="AH64" si="28">SUM(AH65:AH70)</f>
        <v>3209289.4299999997</v>
      </c>
      <c r="AK64" s="28">
        <f t="shared" ref="AK64:AK70" si="29">F64</f>
        <v>2608695.696</v>
      </c>
      <c r="AL64" s="28">
        <f t="shared" ref="AL64:AL70" si="30">K64</f>
        <v>8465.1329999999998</v>
      </c>
      <c r="AM64" s="28">
        <f t="shared" ref="AM64:AM70" si="31">S64</f>
        <v>41201.356999999996</v>
      </c>
      <c r="AN64" s="28">
        <f t="shared" si="15"/>
        <v>550927.24400000006</v>
      </c>
      <c r="AP64" s="32">
        <f t="shared" ref="AP64" si="32">SUM(AP65:AP70)</f>
        <v>3209289.4299999997</v>
      </c>
    </row>
    <row r="65" spans="1:42" x14ac:dyDescent="0.2">
      <c r="A65" s="10" t="s">
        <v>21</v>
      </c>
      <c r="B65" s="6"/>
      <c r="C65" s="7"/>
      <c r="D65" s="30">
        <v>80632.680000000008</v>
      </c>
      <c r="E65" s="30">
        <v>454563.58199999994</v>
      </c>
      <c r="F65" s="30">
        <f t="shared" ref="F65:F70" si="33">SUM(D65:E65)</f>
        <v>535196.26199999999</v>
      </c>
      <c r="G65" s="30">
        <v>1153.913</v>
      </c>
      <c r="H65" s="30">
        <v>74.52000000000001</v>
      </c>
      <c r="I65" s="30">
        <v>1933.9199999999998</v>
      </c>
      <c r="J65" s="30">
        <v>5301.78</v>
      </c>
      <c r="K65" s="30">
        <f t="shared" ref="K65:K70" si="34">SUM(G65:J65)</f>
        <v>8464.1329999999998</v>
      </c>
      <c r="L65" s="30">
        <v>205.89999999999995</v>
      </c>
      <c r="M65" s="30">
        <v>30408.839999999997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f t="shared" ref="S65:S70" si="35">SUM(L65:R65)</f>
        <v>30614.739999999998</v>
      </c>
      <c r="T65" s="30">
        <v>11543</v>
      </c>
      <c r="U65" s="30">
        <v>0</v>
      </c>
      <c r="V65" s="30">
        <v>0</v>
      </c>
      <c r="W65" s="30">
        <v>650</v>
      </c>
      <c r="X65" s="30">
        <v>3</v>
      </c>
      <c r="Y65" s="30">
        <v>10304.067999999999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73581.58</v>
      </c>
      <c r="AF65" s="30">
        <v>0</v>
      </c>
      <c r="AG65" s="30">
        <f t="shared" ref="AG65:AG70" si="36">SUM(T65:AF65)</f>
        <v>96081.648000000001</v>
      </c>
      <c r="AH65" s="30">
        <f t="shared" ref="AH65:AH70" si="37">F65+K65+S65+AG65</f>
        <v>670356.78300000005</v>
      </c>
      <c r="AK65" s="28">
        <f t="shared" si="29"/>
        <v>535196.26199999999</v>
      </c>
      <c r="AL65" s="28">
        <f t="shared" si="30"/>
        <v>8464.1329999999998</v>
      </c>
      <c r="AM65" s="28">
        <f t="shared" si="31"/>
        <v>30614.739999999998</v>
      </c>
      <c r="AN65" s="28">
        <f t="shared" si="15"/>
        <v>96081.648000000001</v>
      </c>
      <c r="AP65" s="32">
        <f>SUM(AK65:AO65)</f>
        <v>670356.78300000005</v>
      </c>
    </row>
    <row r="66" spans="1:42" x14ac:dyDescent="0.2">
      <c r="A66" s="10" t="s">
        <v>22</v>
      </c>
      <c r="B66" s="6"/>
      <c r="C66" s="7"/>
      <c r="D66" s="30">
        <v>0</v>
      </c>
      <c r="E66" s="30">
        <v>105102.29</v>
      </c>
      <c r="F66" s="30">
        <f t="shared" si="33"/>
        <v>105102.29</v>
      </c>
      <c r="G66" s="30">
        <v>0</v>
      </c>
      <c r="H66" s="30">
        <v>1</v>
      </c>
      <c r="I66" s="30">
        <v>0</v>
      </c>
      <c r="J66" s="30">
        <v>0</v>
      </c>
      <c r="K66" s="30">
        <f t="shared" si="34"/>
        <v>1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6162.2970000000005</v>
      </c>
      <c r="R66" s="30">
        <v>0</v>
      </c>
      <c r="S66" s="30">
        <f t="shared" si="35"/>
        <v>6162.2970000000005</v>
      </c>
      <c r="T66" s="30">
        <v>0</v>
      </c>
      <c r="U66" s="30">
        <v>2880</v>
      </c>
      <c r="V66" s="30">
        <v>0</v>
      </c>
      <c r="W66" s="30">
        <v>0</v>
      </c>
      <c r="X66" s="30">
        <v>9666.8050000000003</v>
      </c>
      <c r="Y66" s="30">
        <v>0</v>
      </c>
      <c r="Z66" s="30">
        <v>15664.851000000002</v>
      </c>
      <c r="AA66" s="30">
        <v>0</v>
      </c>
      <c r="AB66" s="30">
        <v>161143.47200000001</v>
      </c>
      <c r="AC66" s="30">
        <v>0</v>
      </c>
      <c r="AD66" s="30">
        <v>2799.538</v>
      </c>
      <c r="AE66" s="30">
        <v>0</v>
      </c>
      <c r="AF66" s="30">
        <v>11615</v>
      </c>
      <c r="AG66" s="30">
        <f t="shared" si="36"/>
        <v>203769.66600000003</v>
      </c>
      <c r="AH66" s="30">
        <f t="shared" si="37"/>
        <v>315035.25300000003</v>
      </c>
      <c r="AK66" s="28">
        <f t="shared" si="29"/>
        <v>105102.29</v>
      </c>
      <c r="AL66" s="28">
        <f t="shared" si="30"/>
        <v>1</v>
      </c>
      <c r="AM66" s="28">
        <f t="shared" si="31"/>
        <v>6162.2970000000005</v>
      </c>
      <c r="AN66" s="28">
        <f t="shared" si="15"/>
        <v>203769.66600000003</v>
      </c>
      <c r="AP66" s="32">
        <f t="shared" ref="AP66:AP70" si="38">SUM(AK66:AO66)</f>
        <v>315035.25300000003</v>
      </c>
    </row>
    <row r="67" spans="1:42" x14ac:dyDescent="0.2">
      <c r="A67" s="10" t="s">
        <v>23</v>
      </c>
      <c r="B67" s="6"/>
      <c r="C67" s="7"/>
      <c r="D67" s="30">
        <v>0</v>
      </c>
      <c r="E67" s="30">
        <v>600</v>
      </c>
      <c r="F67" s="30">
        <f t="shared" si="33"/>
        <v>600</v>
      </c>
      <c r="G67" s="30">
        <v>0</v>
      </c>
      <c r="H67" s="30">
        <v>0</v>
      </c>
      <c r="I67" s="30">
        <v>0</v>
      </c>
      <c r="J67" s="30">
        <v>0</v>
      </c>
      <c r="K67" s="30">
        <f t="shared" si="34"/>
        <v>0</v>
      </c>
      <c r="L67" s="30">
        <v>0</v>
      </c>
      <c r="M67" s="30">
        <v>0</v>
      </c>
      <c r="N67" s="30">
        <v>0</v>
      </c>
      <c r="O67" s="30">
        <v>0</v>
      </c>
      <c r="P67" s="30">
        <v>1059.51</v>
      </c>
      <c r="Q67" s="30">
        <v>3340.09</v>
      </c>
      <c r="R67" s="30">
        <v>0</v>
      </c>
      <c r="S67" s="30">
        <f t="shared" si="35"/>
        <v>4399.6000000000004</v>
      </c>
      <c r="T67" s="30">
        <v>0</v>
      </c>
      <c r="U67" s="30">
        <v>6508.91</v>
      </c>
      <c r="V67" s="30">
        <v>0</v>
      </c>
      <c r="W67" s="30">
        <v>53455.347999999998</v>
      </c>
      <c r="X67" s="30">
        <v>73322.606000000014</v>
      </c>
      <c r="Y67" s="30">
        <v>0</v>
      </c>
      <c r="Z67" s="30">
        <v>0</v>
      </c>
      <c r="AA67" s="30">
        <v>0</v>
      </c>
      <c r="AB67" s="30">
        <v>32.979999999999997</v>
      </c>
      <c r="AC67" s="30">
        <v>0</v>
      </c>
      <c r="AD67" s="30">
        <v>0</v>
      </c>
      <c r="AE67" s="30">
        <v>0</v>
      </c>
      <c r="AF67" s="30">
        <v>80277.435999999987</v>
      </c>
      <c r="AG67" s="30">
        <f t="shared" si="36"/>
        <v>213597.28</v>
      </c>
      <c r="AH67" s="30">
        <f t="shared" si="37"/>
        <v>218596.88</v>
      </c>
      <c r="AK67" s="28">
        <f t="shared" si="29"/>
        <v>600</v>
      </c>
      <c r="AL67" s="28">
        <f t="shared" si="30"/>
        <v>0</v>
      </c>
      <c r="AM67" s="28">
        <f t="shared" si="31"/>
        <v>4399.6000000000004</v>
      </c>
      <c r="AN67" s="28">
        <f t="shared" si="15"/>
        <v>213597.28</v>
      </c>
      <c r="AP67" s="32">
        <f t="shared" si="38"/>
        <v>218596.88</v>
      </c>
    </row>
    <row r="68" spans="1:42" x14ac:dyDescent="0.2">
      <c r="A68" s="10" t="s">
        <v>24</v>
      </c>
      <c r="B68" s="6"/>
      <c r="C68" s="7"/>
      <c r="D68" s="30">
        <v>490302.03200000001</v>
      </c>
      <c r="E68" s="30">
        <v>1477495.112</v>
      </c>
      <c r="F68" s="30">
        <f t="shared" si="33"/>
        <v>1967797.1439999999</v>
      </c>
      <c r="G68" s="30">
        <v>0</v>
      </c>
      <c r="H68" s="30">
        <v>0</v>
      </c>
      <c r="I68" s="30">
        <v>0</v>
      </c>
      <c r="J68" s="30">
        <v>0</v>
      </c>
      <c r="K68" s="30">
        <f t="shared" si="34"/>
        <v>0</v>
      </c>
      <c r="L68" s="30">
        <v>0</v>
      </c>
      <c r="M68" s="30">
        <v>0</v>
      </c>
      <c r="N68" s="30">
        <v>0</v>
      </c>
      <c r="O68" s="30">
        <v>0</v>
      </c>
      <c r="P68" s="30">
        <v>24.72</v>
      </c>
      <c r="Q68" s="30">
        <v>0</v>
      </c>
      <c r="R68" s="30">
        <v>0</v>
      </c>
      <c r="S68" s="30">
        <f t="shared" si="35"/>
        <v>24.72</v>
      </c>
      <c r="T68" s="30">
        <v>37478.650000000009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G68" s="30">
        <f t="shared" si="36"/>
        <v>37478.650000000009</v>
      </c>
      <c r="AH68" s="30">
        <f t="shared" si="37"/>
        <v>2005300.5139999997</v>
      </c>
      <c r="AK68" s="28">
        <f t="shared" si="29"/>
        <v>1967797.1439999999</v>
      </c>
      <c r="AL68" s="28">
        <f t="shared" si="30"/>
        <v>0</v>
      </c>
      <c r="AM68" s="28">
        <f t="shared" si="31"/>
        <v>24.72</v>
      </c>
      <c r="AN68" s="28">
        <f t="shared" ref="AN68:AN99" si="39">AG68</f>
        <v>37478.650000000009</v>
      </c>
      <c r="AP68" s="32">
        <f t="shared" si="38"/>
        <v>2005300.5139999997</v>
      </c>
    </row>
    <row r="69" spans="1:42" x14ac:dyDescent="0.2">
      <c r="A69" s="10" t="s">
        <v>25</v>
      </c>
      <c r="B69" s="6"/>
      <c r="C69" s="7"/>
      <c r="D69" s="30">
        <v>0</v>
      </c>
      <c r="E69" s="30">
        <v>0</v>
      </c>
      <c r="F69" s="30">
        <f t="shared" si="33"/>
        <v>0</v>
      </c>
      <c r="G69" s="30">
        <v>0</v>
      </c>
      <c r="H69" s="30">
        <v>0</v>
      </c>
      <c r="I69" s="30">
        <v>0</v>
      </c>
      <c r="J69" s="30">
        <v>0</v>
      </c>
      <c r="K69" s="30">
        <f t="shared" si="34"/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f t="shared" si="35"/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  <c r="AF69" s="30">
        <v>0</v>
      </c>
      <c r="AG69" s="30">
        <f t="shared" si="36"/>
        <v>0</v>
      </c>
      <c r="AH69" s="30">
        <f t="shared" si="37"/>
        <v>0</v>
      </c>
      <c r="AK69" s="28">
        <f t="shared" si="29"/>
        <v>0</v>
      </c>
      <c r="AL69" s="28">
        <f t="shared" si="30"/>
        <v>0</v>
      </c>
      <c r="AM69" s="28">
        <f t="shared" si="31"/>
        <v>0</v>
      </c>
      <c r="AN69" s="28">
        <f t="shared" si="39"/>
        <v>0</v>
      </c>
      <c r="AP69" s="32">
        <f t="shared" si="38"/>
        <v>0</v>
      </c>
    </row>
    <row r="70" spans="1:42" x14ac:dyDescent="0.2">
      <c r="A70" s="10" t="s">
        <v>26</v>
      </c>
      <c r="B70" s="6"/>
      <c r="C70" s="7"/>
      <c r="D70" s="30">
        <v>0</v>
      </c>
      <c r="E70" s="30">
        <v>0</v>
      </c>
      <c r="F70" s="30">
        <f t="shared" si="33"/>
        <v>0</v>
      </c>
      <c r="G70" s="30">
        <v>0</v>
      </c>
      <c r="H70" s="30">
        <v>0</v>
      </c>
      <c r="I70" s="30">
        <v>0</v>
      </c>
      <c r="J70" s="30">
        <v>0</v>
      </c>
      <c r="K70" s="30">
        <f t="shared" si="34"/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f t="shared" si="35"/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f t="shared" si="36"/>
        <v>0</v>
      </c>
      <c r="AH70" s="30">
        <f t="shared" si="37"/>
        <v>0</v>
      </c>
      <c r="AK70" s="28">
        <f t="shared" si="29"/>
        <v>0</v>
      </c>
      <c r="AL70" s="28">
        <f t="shared" si="30"/>
        <v>0</v>
      </c>
      <c r="AM70" s="28">
        <f t="shared" si="31"/>
        <v>0</v>
      </c>
      <c r="AN70" s="28">
        <f t="shared" si="39"/>
        <v>0</v>
      </c>
      <c r="AP70" s="32">
        <f t="shared" si="38"/>
        <v>0</v>
      </c>
    </row>
    <row r="71" spans="1:42" x14ac:dyDescent="0.2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</row>
    <row r="72" spans="1:42" ht="15.75" x14ac:dyDescent="0.25">
      <c r="A72" s="5" t="s">
        <v>27</v>
      </c>
      <c r="B72" s="18"/>
      <c r="C72" s="19"/>
      <c r="D72" s="30">
        <v>522758.2</v>
      </c>
      <c r="E72" s="30">
        <v>2229428.1620000005</v>
      </c>
      <c r="F72" s="30">
        <f>SUM(F73:F78)</f>
        <v>2752186.3620000002</v>
      </c>
      <c r="G72" s="30">
        <v>3885.2619999999997</v>
      </c>
      <c r="H72" s="30">
        <v>1694.4699999999998</v>
      </c>
      <c r="I72" s="30">
        <v>820.73000000000013</v>
      </c>
      <c r="J72" s="30">
        <v>5210.13</v>
      </c>
      <c r="K72" s="30">
        <f>SUM(K73:K78)</f>
        <v>11610.592000000001</v>
      </c>
      <c r="L72" s="30">
        <v>235.26999999999998</v>
      </c>
      <c r="M72" s="30">
        <v>0</v>
      </c>
      <c r="N72" s="30">
        <v>17918.48</v>
      </c>
      <c r="O72" s="30">
        <v>0</v>
      </c>
      <c r="P72" s="30">
        <v>1666.67</v>
      </c>
      <c r="Q72" s="30">
        <v>14600.7</v>
      </c>
      <c r="R72" s="30">
        <v>10311.221999999998</v>
      </c>
      <c r="S72" s="30">
        <f>SUM(S73:S78)</f>
        <v>44732.342000000004</v>
      </c>
      <c r="T72" s="30">
        <v>4048.598</v>
      </c>
      <c r="U72" s="30">
        <v>1701.9859999999999</v>
      </c>
      <c r="V72" s="30">
        <v>0</v>
      </c>
      <c r="W72" s="30">
        <v>3719.6680000000001</v>
      </c>
      <c r="X72" s="30">
        <v>1035742.692</v>
      </c>
      <c r="Y72" s="30">
        <v>10146.99</v>
      </c>
      <c r="Z72" s="30">
        <v>1027.396</v>
      </c>
      <c r="AA72" s="30">
        <v>0</v>
      </c>
      <c r="AB72" s="30">
        <v>10514.905999999999</v>
      </c>
      <c r="AC72" s="30">
        <v>0</v>
      </c>
      <c r="AD72" s="30">
        <v>18699</v>
      </c>
      <c r="AE72" s="30">
        <v>83632.659799999994</v>
      </c>
      <c r="AF72" s="30">
        <v>20466.97</v>
      </c>
      <c r="AG72" s="30">
        <f>SUM(AG73:AG78)</f>
        <v>1189700.8658</v>
      </c>
      <c r="AH72" s="30">
        <f t="shared" ref="AH72" si="40">SUM(AH73:AH78)</f>
        <v>3998230.1617999999</v>
      </c>
      <c r="AK72" s="28">
        <f t="shared" ref="AK72:AK78" si="41">F72</f>
        <v>2752186.3620000002</v>
      </c>
      <c r="AL72" s="28">
        <f t="shared" ref="AL72:AL78" si="42">K72</f>
        <v>11610.592000000001</v>
      </c>
      <c r="AM72" s="28">
        <f t="shared" ref="AM72:AM78" si="43">S72</f>
        <v>44732.342000000004</v>
      </c>
      <c r="AN72" s="28">
        <f t="shared" si="39"/>
        <v>1189700.8658</v>
      </c>
      <c r="AP72" s="32">
        <f t="shared" ref="AP72" si="44">SUM(AP73:AP78)</f>
        <v>3998230.1617999999</v>
      </c>
    </row>
    <row r="73" spans="1:42" x14ac:dyDescent="0.2">
      <c r="A73" s="10" t="s">
        <v>21</v>
      </c>
      <c r="B73" s="6"/>
      <c r="C73" s="7"/>
      <c r="D73" s="30">
        <v>6088.5900000000011</v>
      </c>
      <c r="E73" s="30">
        <v>581433.87200000009</v>
      </c>
      <c r="F73" s="30">
        <f t="shared" ref="F73:F78" si="45">SUM(D73:E73)</f>
        <v>587522.46200000006</v>
      </c>
      <c r="G73" s="30">
        <v>3885.2619999999997</v>
      </c>
      <c r="H73" s="30">
        <v>436.46999999999991</v>
      </c>
      <c r="I73" s="30">
        <v>820.73000000000013</v>
      </c>
      <c r="J73" s="30">
        <v>5210.13</v>
      </c>
      <c r="K73" s="30">
        <f t="shared" ref="K73:K78" si="46">SUM(G73:J73)</f>
        <v>10352.592000000001</v>
      </c>
      <c r="L73" s="30">
        <v>235.26999999999998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f t="shared" ref="S73:S78" si="47">SUM(L73:R73)</f>
        <v>235.26999999999998</v>
      </c>
      <c r="T73" s="30">
        <v>399.7</v>
      </c>
      <c r="U73" s="30">
        <v>0</v>
      </c>
      <c r="V73" s="30">
        <v>0</v>
      </c>
      <c r="W73" s="30">
        <v>252</v>
      </c>
      <c r="X73" s="30">
        <v>636510.74100000004</v>
      </c>
      <c r="Y73" s="30">
        <v>10146.99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83632.659799999994</v>
      </c>
      <c r="AF73" s="30">
        <v>0</v>
      </c>
      <c r="AG73" s="30">
        <f t="shared" ref="AG73:AG78" si="48">SUM(T73:AF73)</f>
        <v>730942.09080000001</v>
      </c>
      <c r="AH73" s="30">
        <f t="shared" ref="AH73:AH78" si="49">F73+K73+S73+AG73</f>
        <v>1329052.4147999999</v>
      </c>
      <c r="AK73" s="28">
        <f t="shared" si="41"/>
        <v>587522.46200000006</v>
      </c>
      <c r="AL73" s="28">
        <f t="shared" si="42"/>
        <v>10352.592000000001</v>
      </c>
      <c r="AM73" s="28">
        <f t="shared" si="43"/>
        <v>235.26999999999998</v>
      </c>
      <c r="AN73" s="28">
        <f t="shared" si="39"/>
        <v>730942.09080000001</v>
      </c>
      <c r="AP73" s="32">
        <f>SUM(AK73:AO73)</f>
        <v>1329052.4147999999</v>
      </c>
    </row>
    <row r="74" spans="1:42" x14ac:dyDescent="0.2">
      <c r="A74" s="10" t="s">
        <v>22</v>
      </c>
      <c r="B74" s="6"/>
      <c r="C74" s="7"/>
      <c r="D74" s="30">
        <v>0</v>
      </c>
      <c r="E74" s="30">
        <v>509261.80999999994</v>
      </c>
      <c r="F74" s="30">
        <f t="shared" si="45"/>
        <v>509261.80999999994</v>
      </c>
      <c r="G74" s="30">
        <v>0</v>
      </c>
      <c r="H74" s="30">
        <v>0</v>
      </c>
      <c r="I74" s="30">
        <v>0</v>
      </c>
      <c r="J74" s="30">
        <v>0</v>
      </c>
      <c r="K74" s="30">
        <f t="shared" si="46"/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14600.7</v>
      </c>
      <c r="R74" s="30">
        <v>0</v>
      </c>
      <c r="S74" s="30">
        <f t="shared" si="47"/>
        <v>14600.7</v>
      </c>
      <c r="T74" s="30">
        <v>0</v>
      </c>
      <c r="U74" s="30">
        <v>1531.9859999999999</v>
      </c>
      <c r="V74" s="30">
        <v>0</v>
      </c>
      <c r="W74" s="30">
        <v>0</v>
      </c>
      <c r="X74" s="30">
        <v>0</v>
      </c>
      <c r="Y74" s="30">
        <v>0</v>
      </c>
      <c r="Z74" s="30">
        <v>1027.396</v>
      </c>
      <c r="AA74" s="30">
        <v>0</v>
      </c>
      <c r="AB74" s="30">
        <v>10514.905999999999</v>
      </c>
      <c r="AC74" s="30">
        <v>0</v>
      </c>
      <c r="AD74" s="30">
        <v>18699</v>
      </c>
      <c r="AE74" s="30">
        <v>0</v>
      </c>
      <c r="AF74" s="30">
        <v>20140</v>
      </c>
      <c r="AG74" s="30">
        <f t="shared" si="48"/>
        <v>51913.288</v>
      </c>
      <c r="AH74" s="30">
        <f t="shared" si="49"/>
        <v>575775.79799999995</v>
      </c>
      <c r="AK74" s="28">
        <f t="shared" si="41"/>
        <v>509261.80999999994</v>
      </c>
      <c r="AL74" s="28">
        <f t="shared" si="42"/>
        <v>0</v>
      </c>
      <c r="AM74" s="28">
        <f t="shared" si="43"/>
        <v>14600.7</v>
      </c>
      <c r="AN74" s="28">
        <f t="shared" si="39"/>
        <v>51913.288</v>
      </c>
      <c r="AP74" s="32">
        <f t="shared" ref="AP74:AP78" si="50">SUM(AK74:AO74)</f>
        <v>575775.79799999995</v>
      </c>
    </row>
    <row r="75" spans="1:42" x14ac:dyDescent="0.2">
      <c r="A75" s="10" t="s">
        <v>23</v>
      </c>
      <c r="B75" s="6"/>
      <c r="C75" s="7"/>
      <c r="D75" s="30">
        <v>0</v>
      </c>
      <c r="E75" s="30">
        <v>17337.849999999999</v>
      </c>
      <c r="F75" s="30">
        <f t="shared" si="45"/>
        <v>17337.849999999999</v>
      </c>
      <c r="G75" s="30">
        <v>0</v>
      </c>
      <c r="H75" s="30">
        <v>1258</v>
      </c>
      <c r="I75" s="30">
        <v>0</v>
      </c>
      <c r="J75" s="30">
        <v>0</v>
      </c>
      <c r="K75" s="30">
        <f t="shared" si="46"/>
        <v>1258</v>
      </c>
      <c r="L75" s="30">
        <v>0</v>
      </c>
      <c r="M75" s="30">
        <v>0</v>
      </c>
      <c r="N75" s="30">
        <v>17918.48</v>
      </c>
      <c r="O75" s="30">
        <v>0</v>
      </c>
      <c r="P75" s="30">
        <v>1666.67</v>
      </c>
      <c r="Q75" s="30">
        <v>0</v>
      </c>
      <c r="R75" s="30">
        <v>10311.221999999998</v>
      </c>
      <c r="S75" s="30">
        <f t="shared" si="47"/>
        <v>29896.371999999999</v>
      </c>
      <c r="T75" s="30">
        <v>0</v>
      </c>
      <c r="U75" s="30">
        <v>170</v>
      </c>
      <c r="V75" s="30">
        <v>0</v>
      </c>
      <c r="W75" s="30">
        <v>3467.6680000000001</v>
      </c>
      <c r="X75" s="30">
        <v>399231.951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  <c r="AF75" s="30">
        <v>326.97000000000003</v>
      </c>
      <c r="AG75" s="30">
        <f t="shared" si="48"/>
        <v>403196.58899999998</v>
      </c>
      <c r="AH75" s="30">
        <f t="shared" si="49"/>
        <v>451688.81099999999</v>
      </c>
      <c r="AK75" s="28">
        <f t="shared" si="41"/>
        <v>17337.849999999999</v>
      </c>
      <c r="AL75" s="28">
        <f t="shared" si="42"/>
        <v>1258</v>
      </c>
      <c r="AM75" s="28">
        <f t="shared" si="43"/>
        <v>29896.371999999999</v>
      </c>
      <c r="AN75" s="28">
        <f t="shared" si="39"/>
        <v>403196.58899999998</v>
      </c>
      <c r="AP75" s="32">
        <f t="shared" si="50"/>
        <v>451688.81099999999</v>
      </c>
    </row>
    <row r="76" spans="1:42" x14ac:dyDescent="0.2">
      <c r="A76" s="10" t="s">
        <v>28</v>
      </c>
      <c r="B76" s="6"/>
      <c r="C76" s="7"/>
      <c r="D76" s="30">
        <v>516669.61</v>
      </c>
      <c r="E76" s="30">
        <v>1121394.6300000001</v>
      </c>
      <c r="F76" s="30">
        <f t="shared" si="45"/>
        <v>1638064.2400000002</v>
      </c>
      <c r="G76" s="30">
        <v>0</v>
      </c>
      <c r="H76" s="30">
        <v>0</v>
      </c>
      <c r="I76" s="30">
        <v>0</v>
      </c>
      <c r="J76" s="30">
        <v>0</v>
      </c>
      <c r="K76" s="30">
        <f t="shared" si="46"/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f t="shared" si="47"/>
        <v>0</v>
      </c>
      <c r="T76" s="30">
        <v>3648.8980000000001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f t="shared" si="48"/>
        <v>3648.8980000000001</v>
      </c>
      <c r="AH76" s="30">
        <f t="shared" si="49"/>
        <v>1641713.1380000003</v>
      </c>
      <c r="AK76" s="28">
        <f t="shared" si="41"/>
        <v>1638064.2400000002</v>
      </c>
      <c r="AL76" s="28">
        <f t="shared" si="42"/>
        <v>0</v>
      </c>
      <c r="AM76" s="28">
        <f t="shared" si="43"/>
        <v>0</v>
      </c>
      <c r="AN76" s="28">
        <f t="shared" si="39"/>
        <v>3648.8980000000001</v>
      </c>
      <c r="AP76" s="32">
        <f t="shared" si="50"/>
        <v>1641713.1380000003</v>
      </c>
    </row>
    <row r="77" spans="1:42" x14ac:dyDescent="0.2">
      <c r="A77" s="10" t="s">
        <v>25</v>
      </c>
      <c r="B77" s="6"/>
      <c r="C77" s="7"/>
      <c r="D77" s="30">
        <v>0</v>
      </c>
      <c r="E77" s="30">
        <v>0</v>
      </c>
      <c r="F77" s="30">
        <f t="shared" si="45"/>
        <v>0</v>
      </c>
      <c r="G77" s="30">
        <v>0</v>
      </c>
      <c r="H77" s="30">
        <v>0</v>
      </c>
      <c r="I77" s="30">
        <v>0</v>
      </c>
      <c r="J77" s="30">
        <v>0</v>
      </c>
      <c r="K77" s="30">
        <f t="shared" si="46"/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f t="shared" si="47"/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G77" s="30">
        <f t="shared" si="48"/>
        <v>0</v>
      </c>
      <c r="AH77" s="30">
        <f t="shared" si="49"/>
        <v>0</v>
      </c>
      <c r="AK77" s="28">
        <f t="shared" si="41"/>
        <v>0</v>
      </c>
      <c r="AL77" s="28">
        <f t="shared" si="42"/>
        <v>0</v>
      </c>
      <c r="AM77" s="28">
        <f t="shared" si="43"/>
        <v>0</v>
      </c>
      <c r="AN77" s="28">
        <f t="shared" si="39"/>
        <v>0</v>
      </c>
      <c r="AP77" s="32">
        <f t="shared" si="50"/>
        <v>0</v>
      </c>
    </row>
    <row r="78" spans="1:42" x14ac:dyDescent="0.2">
      <c r="A78" s="10" t="s">
        <v>29</v>
      </c>
      <c r="B78" s="6"/>
      <c r="C78" s="7"/>
      <c r="D78" s="30">
        <v>0</v>
      </c>
      <c r="E78" s="30">
        <v>0</v>
      </c>
      <c r="F78" s="30">
        <f t="shared" si="45"/>
        <v>0</v>
      </c>
      <c r="G78" s="30">
        <v>0</v>
      </c>
      <c r="H78" s="30">
        <v>0</v>
      </c>
      <c r="I78" s="30">
        <v>0</v>
      </c>
      <c r="J78" s="30">
        <v>0</v>
      </c>
      <c r="K78" s="30">
        <f t="shared" si="46"/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f t="shared" si="47"/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G78" s="30">
        <f t="shared" si="48"/>
        <v>0</v>
      </c>
      <c r="AH78" s="30">
        <f t="shared" si="49"/>
        <v>0</v>
      </c>
      <c r="AK78" s="28">
        <f t="shared" si="41"/>
        <v>0</v>
      </c>
      <c r="AL78" s="28">
        <f t="shared" si="42"/>
        <v>0</v>
      </c>
      <c r="AM78" s="28">
        <f t="shared" si="43"/>
        <v>0</v>
      </c>
      <c r="AN78" s="28">
        <f t="shared" si="39"/>
        <v>0</v>
      </c>
      <c r="AP78" s="32">
        <f t="shared" si="50"/>
        <v>0</v>
      </c>
    </row>
    <row r="79" spans="1:42" x14ac:dyDescent="0.2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0" spans="1:42" ht="15.75" x14ac:dyDescent="0.25">
      <c r="A80" s="20" t="s">
        <v>30</v>
      </c>
      <c r="B80" s="21"/>
      <c r="C80" s="22"/>
      <c r="D80" s="30">
        <v>0</v>
      </c>
      <c r="E80" s="30">
        <v>1185381.5689999999</v>
      </c>
      <c r="F80" s="30">
        <f>+F82+F90</f>
        <v>1185381.5689999999</v>
      </c>
      <c r="G80" s="30">
        <v>0</v>
      </c>
      <c r="H80" s="30">
        <v>0</v>
      </c>
      <c r="I80" s="30">
        <v>0</v>
      </c>
      <c r="J80" s="30">
        <v>0</v>
      </c>
      <c r="K80" s="30">
        <f>+K82+K90</f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f>+S82+S90</f>
        <v>0</v>
      </c>
      <c r="T80" s="30">
        <v>0</v>
      </c>
      <c r="U80" s="30">
        <v>58798.302000000003</v>
      </c>
      <c r="V80" s="30">
        <v>15124.544</v>
      </c>
      <c r="W80" s="30">
        <v>0</v>
      </c>
      <c r="X80" s="30">
        <v>533800</v>
      </c>
      <c r="Y80" s="30">
        <v>163975</v>
      </c>
      <c r="Z80" s="30">
        <v>0</v>
      </c>
      <c r="AA80" s="30">
        <v>0</v>
      </c>
      <c r="AB80" s="30">
        <v>193261.19399999999</v>
      </c>
      <c r="AC80" s="30">
        <v>14051.716999999999</v>
      </c>
      <c r="AD80" s="30">
        <v>16688.616999999998</v>
      </c>
      <c r="AE80" s="30">
        <v>0</v>
      </c>
      <c r="AF80" s="30">
        <v>70268.42</v>
      </c>
      <c r="AG80" s="30">
        <f>+AG82+AG90</f>
        <v>1065967.794</v>
      </c>
      <c r="AH80" s="30">
        <f t="shared" ref="AH80" si="51">+AH82+AH90</f>
        <v>2251349.3629999999</v>
      </c>
      <c r="AK80" s="28">
        <f>F80</f>
        <v>1185381.5689999999</v>
      </c>
      <c r="AL80" s="28">
        <f>K80</f>
        <v>0</v>
      </c>
      <c r="AM80" s="28">
        <f>S80</f>
        <v>0</v>
      </c>
      <c r="AN80" s="28">
        <f t="shared" si="39"/>
        <v>1065967.794</v>
      </c>
      <c r="AP80" s="32">
        <f t="shared" ref="AP80" si="52">+AP82+AP90</f>
        <v>2251349.3629999999</v>
      </c>
    </row>
    <row r="81" spans="1:42" x14ac:dyDescent="0.2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</row>
    <row r="82" spans="1:42" ht="15.75" x14ac:dyDescent="0.25">
      <c r="A82" s="20" t="s">
        <v>31</v>
      </c>
      <c r="B82" s="21"/>
      <c r="C82" s="22"/>
      <c r="D82" s="30">
        <v>0</v>
      </c>
      <c r="E82" s="30">
        <v>1082780.169</v>
      </c>
      <c r="F82" s="30">
        <f>SUM(F83:F88)</f>
        <v>1082780.169</v>
      </c>
      <c r="G82" s="30">
        <v>0</v>
      </c>
      <c r="H82" s="30">
        <v>0</v>
      </c>
      <c r="I82" s="30">
        <v>0</v>
      </c>
      <c r="J82" s="30">
        <v>0</v>
      </c>
      <c r="K82" s="30">
        <f>SUM(K83:K88)</f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f>SUM(S83:S88)</f>
        <v>0</v>
      </c>
      <c r="T82" s="30">
        <v>0</v>
      </c>
      <c r="U82" s="30">
        <v>58798.302000000003</v>
      </c>
      <c r="V82" s="30">
        <v>15124.544</v>
      </c>
      <c r="W82" s="30">
        <v>0</v>
      </c>
      <c r="X82" s="30">
        <v>533800</v>
      </c>
      <c r="Y82" s="30">
        <v>163975</v>
      </c>
      <c r="Z82" s="30">
        <v>0</v>
      </c>
      <c r="AA82" s="30">
        <v>0</v>
      </c>
      <c r="AB82" s="30">
        <v>90740.243999999992</v>
      </c>
      <c r="AC82" s="30">
        <v>14051.716999999999</v>
      </c>
      <c r="AD82" s="30">
        <v>16688.616999999998</v>
      </c>
      <c r="AE82" s="30">
        <v>0</v>
      </c>
      <c r="AF82" s="30">
        <v>26498.42</v>
      </c>
      <c r="AG82" s="30">
        <f>SUM(AG83:AG88)</f>
        <v>919676.84400000004</v>
      </c>
      <c r="AH82" s="30">
        <f t="shared" ref="AH82" si="53">SUM(AH83:AH88)</f>
        <v>2002457.013</v>
      </c>
      <c r="AK82" s="28">
        <f t="shared" ref="AK82:AK88" si="54">F82</f>
        <v>1082780.169</v>
      </c>
      <c r="AL82" s="28">
        <f t="shared" ref="AL82:AL88" si="55">K82</f>
        <v>0</v>
      </c>
      <c r="AM82" s="28">
        <f t="shared" ref="AM82:AM88" si="56">S82</f>
        <v>0</v>
      </c>
      <c r="AN82" s="28">
        <f t="shared" si="39"/>
        <v>919676.84400000004</v>
      </c>
      <c r="AP82" s="32">
        <f t="shared" ref="AP82" si="57">SUM(AP83:AP88)</f>
        <v>2002457.013</v>
      </c>
    </row>
    <row r="83" spans="1:42" x14ac:dyDescent="0.2">
      <c r="A83" s="10" t="s">
        <v>21</v>
      </c>
      <c r="B83" s="6"/>
      <c r="C83" s="7"/>
      <c r="D83" s="30">
        <v>0</v>
      </c>
      <c r="E83" s="30">
        <v>426054.00599999994</v>
      </c>
      <c r="F83" s="30">
        <f t="shared" ref="F83:F88" si="58">SUM(D83:E83)</f>
        <v>426054.00599999994</v>
      </c>
      <c r="G83" s="30">
        <v>0</v>
      </c>
      <c r="H83" s="30">
        <v>0</v>
      </c>
      <c r="I83" s="30">
        <v>0</v>
      </c>
      <c r="J83" s="30">
        <v>0</v>
      </c>
      <c r="K83" s="30">
        <f t="shared" ref="K83:K88" si="59">SUM(G83:J83)</f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f t="shared" ref="S83:S88" si="60">SUM(L83:R83)</f>
        <v>0</v>
      </c>
      <c r="T83" s="30">
        <v>0</v>
      </c>
      <c r="U83" s="30">
        <v>0</v>
      </c>
      <c r="V83" s="30">
        <v>15124.544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30">
        <v>0</v>
      </c>
      <c r="AG83" s="30">
        <f t="shared" ref="AG83:AG88" si="61">SUM(T83:AF83)</f>
        <v>15124.544</v>
      </c>
      <c r="AH83" s="30">
        <f t="shared" ref="AH83:AH88" si="62">F83+K83+S83+AG83</f>
        <v>441178.54999999993</v>
      </c>
      <c r="AK83" s="28">
        <f t="shared" si="54"/>
        <v>426054.00599999994</v>
      </c>
      <c r="AL83" s="28">
        <f t="shared" si="55"/>
        <v>0</v>
      </c>
      <c r="AM83" s="28">
        <f t="shared" si="56"/>
        <v>0</v>
      </c>
      <c r="AN83" s="28">
        <f t="shared" si="39"/>
        <v>15124.544</v>
      </c>
      <c r="AP83" s="32">
        <f>SUM(AK83:AO83)</f>
        <v>441178.54999999993</v>
      </c>
    </row>
    <row r="84" spans="1:42" x14ac:dyDescent="0.2">
      <c r="A84" s="10" t="s">
        <v>22</v>
      </c>
      <c r="B84" s="6"/>
      <c r="C84" s="7"/>
      <c r="D84" s="30">
        <v>0</v>
      </c>
      <c r="E84" s="30">
        <v>372669.82000000007</v>
      </c>
      <c r="F84" s="30">
        <f t="shared" si="58"/>
        <v>372669.82000000007</v>
      </c>
      <c r="G84" s="30">
        <v>0</v>
      </c>
      <c r="H84" s="30">
        <v>0</v>
      </c>
      <c r="I84" s="30">
        <v>0</v>
      </c>
      <c r="J84" s="30">
        <v>0</v>
      </c>
      <c r="K84" s="30">
        <f t="shared" si="59"/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f t="shared" si="60"/>
        <v>0</v>
      </c>
      <c r="T84" s="30">
        <v>0</v>
      </c>
      <c r="U84" s="30">
        <v>39498.302000000003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90740.243999999992</v>
      </c>
      <c r="AC84" s="30">
        <v>14051.716999999999</v>
      </c>
      <c r="AD84" s="30">
        <v>16688.616999999998</v>
      </c>
      <c r="AE84" s="30">
        <v>0</v>
      </c>
      <c r="AF84" s="30">
        <v>26498.42</v>
      </c>
      <c r="AG84" s="30">
        <f t="shared" si="61"/>
        <v>187477.3</v>
      </c>
      <c r="AH84" s="30">
        <f t="shared" si="62"/>
        <v>560147.12000000011</v>
      </c>
      <c r="AK84" s="28">
        <f t="shared" si="54"/>
        <v>372669.82000000007</v>
      </c>
      <c r="AL84" s="28">
        <f t="shared" si="55"/>
        <v>0</v>
      </c>
      <c r="AM84" s="28">
        <f t="shared" si="56"/>
        <v>0</v>
      </c>
      <c r="AN84" s="28">
        <f t="shared" si="39"/>
        <v>187477.3</v>
      </c>
      <c r="AP84" s="32">
        <f t="shared" ref="AP84:AP88" si="63">SUM(AK84:AO84)</f>
        <v>560147.12000000011</v>
      </c>
    </row>
    <row r="85" spans="1:42" x14ac:dyDescent="0.2">
      <c r="A85" s="23" t="s">
        <v>23</v>
      </c>
      <c r="B85" s="24"/>
      <c r="C85" s="25"/>
      <c r="D85" s="30">
        <v>0</v>
      </c>
      <c r="E85" s="30">
        <v>284056.34299999999</v>
      </c>
      <c r="F85" s="30">
        <f t="shared" si="58"/>
        <v>284056.34299999999</v>
      </c>
      <c r="G85" s="30">
        <v>0</v>
      </c>
      <c r="H85" s="30">
        <v>0</v>
      </c>
      <c r="I85" s="30">
        <v>0</v>
      </c>
      <c r="J85" s="30">
        <v>0</v>
      </c>
      <c r="K85" s="30">
        <f t="shared" si="59"/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f t="shared" si="60"/>
        <v>0</v>
      </c>
      <c r="T85" s="30">
        <v>0</v>
      </c>
      <c r="U85" s="30">
        <v>19300</v>
      </c>
      <c r="V85" s="30">
        <v>0</v>
      </c>
      <c r="W85" s="30">
        <v>0</v>
      </c>
      <c r="X85" s="30">
        <v>533800</v>
      </c>
      <c r="Y85" s="30">
        <v>163975</v>
      </c>
      <c r="Z85" s="30">
        <v>0</v>
      </c>
      <c r="AA85" s="30">
        <v>0</v>
      </c>
      <c r="AB85" s="30">
        <v>0</v>
      </c>
      <c r="AC85" s="30">
        <v>0</v>
      </c>
      <c r="AD85" s="30">
        <v>0</v>
      </c>
      <c r="AE85" s="30">
        <v>0</v>
      </c>
      <c r="AF85" s="30">
        <v>0</v>
      </c>
      <c r="AG85" s="30">
        <f t="shared" si="61"/>
        <v>717075</v>
      </c>
      <c r="AH85" s="30">
        <f t="shared" si="62"/>
        <v>1001131.343</v>
      </c>
      <c r="AK85" s="28">
        <f t="shared" si="54"/>
        <v>284056.34299999999</v>
      </c>
      <c r="AL85" s="28">
        <f t="shared" si="55"/>
        <v>0</v>
      </c>
      <c r="AM85" s="28">
        <f t="shared" si="56"/>
        <v>0</v>
      </c>
      <c r="AN85" s="28">
        <f t="shared" si="39"/>
        <v>717075</v>
      </c>
      <c r="AP85" s="32">
        <f t="shared" si="63"/>
        <v>1001131.343</v>
      </c>
    </row>
    <row r="86" spans="1:42" x14ac:dyDescent="0.2">
      <c r="A86" s="10" t="s">
        <v>28</v>
      </c>
      <c r="B86" s="6"/>
      <c r="C86" s="7"/>
      <c r="D86" s="30">
        <v>0</v>
      </c>
      <c r="E86" s="30">
        <v>0</v>
      </c>
      <c r="F86" s="30">
        <f t="shared" si="58"/>
        <v>0</v>
      </c>
      <c r="G86" s="30">
        <v>0</v>
      </c>
      <c r="H86" s="30">
        <v>0</v>
      </c>
      <c r="I86" s="30">
        <v>0</v>
      </c>
      <c r="J86" s="30">
        <v>0</v>
      </c>
      <c r="K86" s="30">
        <f t="shared" si="59"/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f t="shared" si="60"/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G86" s="30">
        <f t="shared" si="61"/>
        <v>0</v>
      </c>
      <c r="AH86" s="30">
        <f t="shared" si="62"/>
        <v>0</v>
      </c>
      <c r="AK86" s="28">
        <f t="shared" si="54"/>
        <v>0</v>
      </c>
      <c r="AL86" s="28">
        <f t="shared" si="55"/>
        <v>0</v>
      </c>
      <c r="AM86" s="28">
        <f t="shared" si="56"/>
        <v>0</v>
      </c>
      <c r="AN86" s="28">
        <f t="shared" si="39"/>
        <v>0</v>
      </c>
      <c r="AP86" s="32">
        <f t="shared" si="63"/>
        <v>0</v>
      </c>
    </row>
    <row r="87" spans="1:42" x14ac:dyDescent="0.2">
      <c r="A87" s="10" t="s">
        <v>25</v>
      </c>
      <c r="B87" s="6"/>
      <c r="C87" s="7"/>
      <c r="D87" s="30">
        <v>0</v>
      </c>
      <c r="E87" s="30">
        <v>0</v>
      </c>
      <c r="F87" s="30">
        <f t="shared" si="58"/>
        <v>0</v>
      </c>
      <c r="G87" s="30">
        <v>0</v>
      </c>
      <c r="H87" s="30">
        <v>0</v>
      </c>
      <c r="I87" s="30">
        <v>0</v>
      </c>
      <c r="J87" s="30">
        <v>0</v>
      </c>
      <c r="K87" s="30">
        <f t="shared" si="59"/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f t="shared" si="60"/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G87" s="30">
        <f t="shared" si="61"/>
        <v>0</v>
      </c>
      <c r="AH87" s="30">
        <f t="shared" si="62"/>
        <v>0</v>
      </c>
      <c r="AK87" s="28">
        <f t="shared" si="54"/>
        <v>0</v>
      </c>
      <c r="AL87" s="28">
        <f t="shared" si="55"/>
        <v>0</v>
      </c>
      <c r="AM87" s="28">
        <f t="shared" si="56"/>
        <v>0</v>
      </c>
      <c r="AN87" s="28">
        <f t="shared" si="39"/>
        <v>0</v>
      </c>
      <c r="AP87" s="32">
        <f t="shared" si="63"/>
        <v>0</v>
      </c>
    </row>
    <row r="88" spans="1:42" x14ac:dyDescent="0.2">
      <c r="A88" s="10" t="s">
        <v>26</v>
      </c>
      <c r="B88" s="6"/>
      <c r="C88" s="7"/>
      <c r="D88" s="30">
        <v>0</v>
      </c>
      <c r="E88" s="30">
        <v>0</v>
      </c>
      <c r="F88" s="30">
        <f t="shared" si="58"/>
        <v>0</v>
      </c>
      <c r="G88" s="30">
        <v>0</v>
      </c>
      <c r="H88" s="30">
        <v>0</v>
      </c>
      <c r="I88" s="30">
        <v>0</v>
      </c>
      <c r="J88" s="30">
        <v>0</v>
      </c>
      <c r="K88" s="30">
        <f t="shared" si="59"/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f t="shared" si="60"/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G88" s="30">
        <f t="shared" si="61"/>
        <v>0</v>
      </c>
      <c r="AH88" s="30">
        <f t="shared" si="62"/>
        <v>0</v>
      </c>
      <c r="AK88" s="28">
        <f t="shared" si="54"/>
        <v>0</v>
      </c>
      <c r="AL88" s="28">
        <f t="shared" si="55"/>
        <v>0</v>
      </c>
      <c r="AM88" s="28">
        <f t="shared" si="56"/>
        <v>0</v>
      </c>
      <c r="AN88" s="28">
        <f t="shared" si="39"/>
        <v>0</v>
      </c>
      <c r="AP88" s="32">
        <f t="shared" si="63"/>
        <v>0</v>
      </c>
    </row>
    <row r="89" spans="1:42" x14ac:dyDescent="0.2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</row>
    <row r="90" spans="1:42" ht="15.75" x14ac:dyDescent="0.25">
      <c r="A90" s="20" t="s">
        <v>32</v>
      </c>
      <c r="B90" s="21"/>
      <c r="C90" s="22"/>
      <c r="D90" s="30">
        <v>0</v>
      </c>
      <c r="E90" s="30">
        <v>102601.4</v>
      </c>
      <c r="F90" s="30">
        <f>SUM(F91:F96)</f>
        <v>102601.4</v>
      </c>
      <c r="G90" s="30">
        <v>0</v>
      </c>
      <c r="H90" s="30">
        <v>0</v>
      </c>
      <c r="I90" s="30">
        <v>0</v>
      </c>
      <c r="J90" s="30">
        <v>0</v>
      </c>
      <c r="K90" s="30">
        <f>SUM(K91:K96)</f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f>SUM(S91:S96)</f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102520.95</v>
      </c>
      <c r="AC90" s="30">
        <v>0</v>
      </c>
      <c r="AD90" s="30">
        <v>0</v>
      </c>
      <c r="AE90" s="30">
        <v>0</v>
      </c>
      <c r="AF90" s="30">
        <v>43770</v>
      </c>
      <c r="AG90" s="30">
        <f>SUM(AG91:AG96)</f>
        <v>146290.95000000001</v>
      </c>
      <c r="AH90" s="30">
        <f t="shared" ref="AH90" si="64">SUM(AH91:AH96)</f>
        <v>248892.35</v>
      </c>
      <c r="AK90" s="28">
        <f t="shared" ref="AK90:AK96" si="65">F90</f>
        <v>102601.4</v>
      </c>
      <c r="AL90" s="28">
        <f t="shared" ref="AL90:AL96" si="66">K90</f>
        <v>0</v>
      </c>
      <c r="AM90" s="28">
        <f t="shared" ref="AM90:AM96" si="67">S90</f>
        <v>0</v>
      </c>
      <c r="AN90" s="28">
        <f t="shared" si="39"/>
        <v>146290.95000000001</v>
      </c>
      <c r="AP90" s="32">
        <f t="shared" ref="AP90" si="68">SUM(AP91:AP96)</f>
        <v>248892.35</v>
      </c>
    </row>
    <row r="91" spans="1:42" x14ac:dyDescent="0.2">
      <c r="A91" s="10" t="s">
        <v>21</v>
      </c>
      <c r="B91" s="6"/>
      <c r="C91" s="7"/>
      <c r="D91" s="30">
        <v>0</v>
      </c>
      <c r="E91" s="30">
        <v>0</v>
      </c>
      <c r="F91" s="30">
        <f t="shared" ref="F91:F96" si="69">SUM(D91:E91)</f>
        <v>0</v>
      </c>
      <c r="G91" s="30">
        <v>0</v>
      </c>
      <c r="H91" s="30">
        <v>0</v>
      </c>
      <c r="I91" s="30">
        <v>0</v>
      </c>
      <c r="J91" s="30">
        <v>0</v>
      </c>
      <c r="K91" s="30">
        <f t="shared" ref="K91:K96" si="70">SUM(G91:J91)</f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f t="shared" ref="S91:S96" si="71">SUM(L91:R91)</f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G91" s="30">
        <f t="shared" ref="AG91:AG96" si="72">SUM(T91:AF91)</f>
        <v>0</v>
      </c>
      <c r="AH91" s="30">
        <f t="shared" ref="AH91:AH96" si="73">F91+K91+S91+AG91</f>
        <v>0</v>
      </c>
      <c r="AK91" s="28">
        <f t="shared" si="65"/>
        <v>0</v>
      </c>
      <c r="AL91" s="28">
        <f t="shared" si="66"/>
        <v>0</v>
      </c>
      <c r="AM91" s="28">
        <f t="shared" si="67"/>
        <v>0</v>
      </c>
      <c r="AN91" s="28">
        <f t="shared" si="39"/>
        <v>0</v>
      </c>
      <c r="AP91" s="32">
        <f>SUM(AK91:AO91)</f>
        <v>0</v>
      </c>
    </row>
    <row r="92" spans="1:42" x14ac:dyDescent="0.2">
      <c r="A92" s="10" t="s">
        <v>33</v>
      </c>
      <c r="B92" s="6"/>
      <c r="C92" s="7"/>
      <c r="D92" s="30">
        <v>0</v>
      </c>
      <c r="E92" s="30">
        <v>35800</v>
      </c>
      <c r="F92" s="30">
        <f t="shared" si="69"/>
        <v>35800</v>
      </c>
      <c r="G92" s="30">
        <v>0</v>
      </c>
      <c r="H92" s="30">
        <v>0</v>
      </c>
      <c r="I92" s="30">
        <v>0</v>
      </c>
      <c r="J92" s="30">
        <v>0</v>
      </c>
      <c r="K92" s="30">
        <f t="shared" si="70"/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f t="shared" si="71"/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102520.95</v>
      </c>
      <c r="AC92" s="30">
        <v>0</v>
      </c>
      <c r="AD92" s="30">
        <v>0</v>
      </c>
      <c r="AE92" s="30">
        <v>0</v>
      </c>
      <c r="AF92" s="30">
        <v>27250</v>
      </c>
      <c r="AG92" s="30">
        <f t="shared" si="72"/>
        <v>129770.95</v>
      </c>
      <c r="AH92" s="30">
        <f t="shared" si="73"/>
        <v>165570.95000000001</v>
      </c>
      <c r="AK92" s="28">
        <f t="shared" si="65"/>
        <v>35800</v>
      </c>
      <c r="AL92" s="28">
        <f t="shared" si="66"/>
        <v>0</v>
      </c>
      <c r="AM92" s="28">
        <f t="shared" si="67"/>
        <v>0</v>
      </c>
      <c r="AN92" s="28">
        <f t="shared" si="39"/>
        <v>129770.95</v>
      </c>
      <c r="AP92" s="32">
        <f t="shared" ref="AP92:AP96" si="74">SUM(AK92:AO92)</f>
        <v>165570.95000000001</v>
      </c>
    </row>
    <row r="93" spans="1:42" x14ac:dyDescent="0.2">
      <c r="A93" s="10" t="s">
        <v>23</v>
      </c>
      <c r="B93" s="6"/>
      <c r="C93" s="7"/>
      <c r="D93" s="30">
        <v>0</v>
      </c>
      <c r="E93" s="30">
        <v>66801.399999999994</v>
      </c>
      <c r="F93" s="30">
        <f t="shared" si="69"/>
        <v>66801.399999999994</v>
      </c>
      <c r="G93" s="30">
        <v>0</v>
      </c>
      <c r="H93" s="30">
        <v>0</v>
      </c>
      <c r="I93" s="30">
        <v>0</v>
      </c>
      <c r="J93" s="30">
        <v>0</v>
      </c>
      <c r="K93" s="30">
        <f t="shared" si="70"/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f t="shared" si="71"/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  <c r="AF93" s="30">
        <v>16520</v>
      </c>
      <c r="AG93" s="30">
        <f t="shared" si="72"/>
        <v>16520</v>
      </c>
      <c r="AH93" s="30">
        <f t="shared" si="73"/>
        <v>83321.399999999994</v>
      </c>
      <c r="AK93" s="28">
        <f t="shared" si="65"/>
        <v>66801.399999999994</v>
      </c>
      <c r="AL93" s="28">
        <f t="shared" si="66"/>
        <v>0</v>
      </c>
      <c r="AM93" s="28">
        <f t="shared" si="67"/>
        <v>0</v>
      </c>
      <c r="AN93" s="28">
        <f t="shared" si="39"/>
        <v>16520</v>
      </c>
      <c r="AP93" s="32">
        <f t="shared" si="74"/>
        <v>83321.399999999994</v>
      </c>
    </row>
    <row r="94" spans="1:42" x14ac:dyDescent="0.2">
      <c r="A94" s="10" t="s">
        <v>28</v>
      </c>
      <c r="B94" s="6"/>
      <c r="C94" s="7"/>
      <c r="D94" s="30">
        <v>0</v>
      </c>
      <c r="E94" s="30">
        <v>0</v>
      </c>
      <c r="F94" s="30">
        <f t="shared" si="69"/>
        <v>0</v>
      </c>
      <c r="G94" s="30">
        <v>0</v>
      </c>
      <c r="H94" s="30">
        <v>0</v>
      </c>
      <c r="I94" s="30">
        <v>0</v>
      </c>
      <c r="J94" s="30">
        <v>0</v>
      </c>
      <c r="K94" s="30">
        <f t="shared" si="70"/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f t="shared" si="71"/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G94" s="30">
        <f t="shared" si="72"/>
        <v>0</v>
      </c>
      <c r="AH94" s="30">
        <f t="shared" si="73"/>
        <v>0</v>
      </c>
      <c r="AK94" s="28">
        <f t="shared" si="65"/>
        <v>0</v>
      </c>
      <c r="AL94" s="28">
        <f t="shared" si="66"/>
        <v>0</v>
      </c>
      <c r="AM94" s="28">
        <f t="shared" si="67"/>
        <v>0</v>
      </c>
      <c r="AN94" s="28">
        <f t="shared" si="39"/>
        <v>0</v>
      </c>
      <c r="AP94" s="32">
        <f t="shared" si="74"/>
        <v>0</v>
      </c>
    </row>
    <row r="95" spans="1:42" x14ac:dyDescent="0.2">
      <c r="A95" s="10" t="s">
        <v>34</v>
      </c>
      <c r="B95" s="6"/>
      <c r="C95" s="7"/>
      <c r="D95" s="30">
        <v>0</v>
      </c>
      <c r="E95" s="30">
        <v>0</v>
      </c>
      <c r="F95" s="30">
        <f t="shared" si="69"/>
        <v>0</v>
      </c>
      <c r="G95" s="30">
        <v>0</v>
      </c>
      <c r="H95" s="30">
        <v>0</v>
      </c>
      <c r="I95" s="30">
        <v>0</v>
      </c>
      <c r="J95" s="30">
        <v>0</v>
      </c>
      <c r="K95" s="30">
        <f t="shared" si="70"/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f t="shared" si="71"/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  <c r="AF95" s="30">
        <v>0</v>
      </c>
      <c r="AG95" s="30">
        <f t="shared" si="72"/>
        <v>0</v>
      </c>
      <c r="AH95" s="30">
        <f t="shared" si="73"/>
        <v>0</v>
      </c>
      <c r="AK95" s="28">
        <f t="shared" si="65"/>
        <v>0</v>
      </c>
      <c r="AL95" s="28">
        <f t="shared" si="66"/>
        <v>0</v>
      </c>
      <c r="AM95" s="28">
        <f t="shared" si="67"/>
        <v>0</v>
      </c>
      <c r="AN95" s="28">
        <f t="shared" si="39"/>
        <v>0</v>
      </c>
      <c r="AP95" s="32">
        <f t="shared" si="74"/>
        <v>0</v>
      </c>
    </row>
    <row r="96" spans="1:42" x14ac:dyDescent="0.2">
      <c r="A96" s="10" t="s">
        <v>26</v>
      </c>
      <c r="B96" s="6"/>
      <c r="C96" s="7"/>
      <c r="D96" s="30">
        <v>0</v>
      </c>
      <c r="E96" s="30">
        <v>0</v>
      </c>
      <c r="F96" s="30">
        <f t="shared" si="69"/>
        <v>0</v>
      </c>
      <c r="G96" s="30">
        <v>0</v>
      </c>
      <c r="H96" s="30">
        <v>0</v>
      </c>
      <c r="I96" s="30">
        <v>0</v>
      </c>
      <c r="J96" s="30">
        <v>0</v>
      </c>
      <c r="K96" s="30">
        <f t="shared" si="70"/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f t="shared" si="71"/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G96" s="30">
        <f t="shared" si="72"/>
        <v>0</v>
      </c>
      <c r="AH96" s="30">
        <f t="shared" si="73"/>
        <v>0</v>
      </c>
      <c r="AK96" s="28">
        <f t="shared" si="65"/>
        <v>0</v>
      </c>
      <c r="AL96" s="28">
        <f t="shared" si="66"/>
        <v>0</v>
      </c>
      <c r="AM96" s="28">
        <f t="shared" si="67"/>
        <v>0</v>
      </c>
      <c r="AN96" s="28">
        <f t="shared" si="39"/>
        <v>0</v>
      </c>
      <c r="AP96" s="32">
        <f t="shared" si="74"/>
        <v>0</v>
      </c>
    </row>
    <row r="97" spans="1:42" x14ac:dyDescent="0.2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</row>
    <row r="98" spans="1:42" ht="15.75" x14ac:dyDescent="0.25">
      <c r="A98" s="5" t="s">
        <v>35</v>
      </c>
      <c r="B98" s="18"/>
      <c r="C98" s="19"/>
      <c r="D98" s="30">
        <v>358261</v>
      </c>
      <c r="E98" s="30">
        <v>795404</v>
      </c>
      <c r="F98" s="30">
        <f>+F99+F104</f>
        <v>1153665</v>
      </c>
      <c r="G98" s="30">
        <v>679202</v>
      </c>
      <c r="H98" s="30">
        <v>49970</v>
      </c>
      <c r="I98" s="30">
        <v>672246</v>
      </c>
      <c r="J98" s="30">
        <v>50354</v>
      </c>
      <c r="K98" s="30">
        <f>+K99+K104</f>
        <v>1451772</v>
      </c>
      <c r="L98" s="30">
        <v>53471</v>
      </c>
      <c r="M98" s="30">
        <v>256</v>
      </c>
      <c r="N98" s="30">
        <v>0</v>
      </c>
      <c r="O98" s="30">
        <v>1055</v>
      </c>
      <c r="P98" s="30">
        <v>0</v>
      </c>
      <c r="Q98" s="30">
        <v>0</v>
      </c>
      <c r="R98" s="30">
        <v>0</v>
      </c>
      <c r="S98" s="30">
        <f>+S99+S104</f>
        <v>54782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0</v>
      </c>
      <c r="AG98" s="30">
        <f>+AG99+AG104</f>
        <v>0</v>
      </c>
      <c r="AH98" s="30">
        <f>+AH99+AH104</f>
        <v>2660219</v>
      </c>
      <c r="AK98" s="28">
        <f>F98</f>
        <v>1153665</v>
      </c>
      <c r="AL98" s="28">
        <f>K98</f>
        <v>1451772</v>
      </c>
      <c r="AM98" s="28">
        <f>S98</f>
        <v>54782</v>
      </c>
      <c r="AN98" s="28">
        <f t="shared" si="39"/>
        <v>0</v>
      </c>
      <c r="AP98" s="32">
        <f>+AP99+AP104</f>
        <v>2660219</v>
      </c>
    </row>
    <row r="99" spans="1:42" ht="15.75" x14ac:dyDescent="0.25">
      <c r="A99" s="5" t="s">
        <v>36</v>
      </c>
      <c r="B99" s="18"/>
      <c r="C99" s="19"/>
      <c r="D99" s="30">
        <v>358261</v>
      </c>
      <c r="E99" s="30">
        <v>795404</v>
      </c>
      <c r="F99" s="30">
        <f>SUM(F100:F102)</f>
        <v>1153665</v>
      </c>
      <c r="G99" s="30">
        <v>679202</v>
      </c>
      <c r="H99" s="30">
        <v>49970</v>
      </c>
      <c r="I99" s="30">
        <v>672246</v>
      </c>
      <c r="J99" s="30">
        <v>50354</v>
      </c>
      <c r="K99" s="30">
        <f>SUM(K100:K102)</f>
        <v>1451772</v>
      </c>
      <c r="L99" s="30">
        <v>53471</v>
      </c>
      <c r="M99" s="30">
        <v>256</v>
      </c>
      <c r="N99" s="30">
        <v>0</v>
      </c>
      <c r="O99" s="30">
        <v>1055</v>
      </c>
      <c r="P99" s="30">
        <v>0</v>
      </c>
      <c r="Q99" s="30">
        <v>0</v>
      </c>
      <c r="R99" s="30">
        <v>0</v>
      </c>
      <c r="S99" s="30">
        <f>SUM(S100:S102)</f>
        <v>54782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0</v>
      </c>
      <c r="AD99" s="30">
        <v>0</v>
      </c>
      <c r="AE99" s="30">
        <v>0</v>
      </c>
      <c r="AF99" s="30">
        <v>0</v>
      </c>
      <c r="AG99" s="30">
        <f>SUM(AG100:AG102)</f>
        <v>0</v>
      </c>
      <c r="AH99" s="30">
        <f t="shared" ref="AH99" si="75">SUM(AH100:AH102)</f>
        <v>2660219</v>
      </c>
      <c r="AK99" s="28">
        <f>F99</f>
        <v>1153665</v>
      </c>
      <c r="AL99" s="28">
        <f>K99</f>
        <v>1451772</v>
      </c>
      <c r="AM99" s="28">
        <f>S99</f>
        <v>54782</v>
      </c>
      <c r="AN99" s="28">
        <f t="shared" si="39"/>
        <v>0</v>
      </c>
      <c r="AP99" s="32">
        <f t="shared" ref="AP99" si="76">SUM(AP100:AP102)</f>
        <v>2660219</v>
      </c>
    </row>
    <row r="100" spans="1:42" x14ac:dyDescent="0.2">
      <c r="A100" s="10" t="s">
        <v>37</v>
      </c>
      <c r="B100" s="6"/>
      <c r="C100" s="7"/>
      <c r="D100" s="30">
        <v>191043</v>
      </c>
      <c r="E100" s="30">
        <v>396930</v>
      </c>
      <c r="F100" s="30">
        <f t="shared" ref="F100:F102" si="77">SUM(D100:E100)</f>
        <v>587973</v>
      </c>
      <c r="G100" s="30">
        <v>338064</v>
      </c>
      <c r="H100" s="30">
        <v>22108</v>
      </c>
      <c r="I100" s="30">
        <v>347653</v>
      </c>
      <c r="J100" s="30">
        <v>28492</v>
      </c>
      <c r="K100" s="30">
        <f>SUM(G100:J100)</f>
        <v>736317</v>
      </c>
      <c r="L100" s="30">
        <v>29407</v>
      </c>
      <c r="M100" s="30">
        <v>130</v>
      </c>
      <c r="N100" s="30">
        <v>0</v>
      </c>
      <c r="O100" s="30">
        <v>335</v>
      </c>
      <c r="P100" s="30">
        <v>0</v>
      </c>
      <c r="Q100" s="30">
        <v>0</v>
      </c>
      <c r="R100" s="30">
        <v>0</v>
      </c>
      <c r="S100" s="30">
        <f>SUM(L100:R100)</f>
        <v>29872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f>SUM(T100:AF100)</f>
        <v>0</v>
      </c>
      <c r="AH100" s="30">
        <f>F100+K100+S100+AG100</f>
        <v>1354162</v>
      </c>
      <c r="AK100" s="28">
        <f>F100</f>
        <v>587973</v>
      </c>
      <c r="AL100" s="28">
        <f>K100</f>
        <v>736317</v>
      </c>
      <c r="AM100" s="28">
        <f>S100</f>
        <v>29872</v>
      </c>
      <c r="AN100" s="28">
        <f t="shared" ref="AN100:AN107" si="78">AG100</f>
        <v>0</v>
      </c>
      <c r="AP100" s="32">
        <f t="shared" ref="AP100:AP102" si="79">SUM(AK100:AO100)</f>
        <v>1354162</v>
      </c>
    </row>
    <row r="101" spans="1:42" x14ac:dyDescent="0.2">
      <c r="A101" s="23" t="s">
        <v>38</v>
      </c>
      <c r="B101" s="24"/>
      <c r="C101" s="25"/>
      <c r="D101" s="30">
        <v>167218</v>
      </c>
      <c r="E101" s="30">
        <v>398474</v>
      </c>
      <c r="F101" s="30">
        <f t="shared" si="77"/>
        <v>565692</v>
      </c>
      <c r="G101" s="30">
        <v>341138</v>
      </c>
      <c r="H101" s="30">
        <v>27862</v>
      </c>
      <c r="I101" s="30">
        <v>324593</v>
      </c>
      <c r="J101" s="30">
        <v>21862</v>
      </c>
      <c r="K101" s="30">
        <f>SUM(G101:J101)</f>
        <v>715455</v>
      </c>
      <c r="L101" s="30">
        <v>24064</v>
      </c>
      <c r="M101" s="30">
        <v>126</v>
      </c>
      <c r="N101" s="30">
        <v>0</v>
      </c>
      <c r="O101" s="30">
        <v>720</v>
      </c>
      <c r="P101" s="30">
        <v>0</v>
      </c>
      <c r="Q101" s="30">
        <v>0</v>
      </c>
      <c r="R101" s="30">
        <v>0</v>
      </c>
      <c r="S101" s="30">
        <f>SUM(L101:R101)</f>
        <v>24910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  <c r="AE101" s="30">
        <v>0</v>
      </c>
      <c r="AF101" s="30">
        <v>0</v>
      </c>
      <c r="AG101" s="30">
        <f>SUM(T101:AF101)</f>
        <v>0</v>
      </c>
      <c r="AH101" s="30">
        <f>F101+K101+S101+AG101</f>
        <v>1306057</v>
      </c>
      <c r="AK101" s="28">
        <f>F101</f>
        <v>565692</v>
      </c>
      <c r="AL101" s="28">
        <f>K101</f>
        <v>715455</v>
      </c>
      <c r="AM101" s="28">
        <f>S101</f>
        <v>24910</v>
      </c>
      <c r="AN101" s="28">
        <f t="shared" si="78"/>
        <v>0</v>
      </c>
      <c r="AP101" s="32">
        <f t="shared" si="79"/>
        <v>1306057</v>
      </c>
    </row>
    <row r="102" spans="1:42" x14ac:dyDescent="0.2">
      <c r="A102" s="23" t="s">
        <v>39</v>
      </c>
      <c r="B102" s="24"/>
      <c r="C102" s="25"/>
      <c r="D102" s="30">
        <v>0</v>
      </c>
      <c r="E102" s="30">
        <v>0</v>
      </c>
      <c r="F102" s="30">
        <f t="shared" si="77"/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f>SUM(G102:J102)</f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f>SUM(L102:R102)</f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  <c r="AD102" s="30">
        <v>0</v>
      </c>
      <c r="AE102" s="30">
        <v>0</v>
      </c>
      <c r="AF102" s="30">
        <v>0</v>
      </c>
      <c r="AG102" s="30">
        <f>SUM(T102:AF102)</f>
        <v>0</v>
      </c>
      <c r="AH102" s="30">
        <f>F102+K102+S102+AG102</f>
        <v>0</v>
      </c>
      <c r="AK102" s="28">
        <f>F102</f>
        <v>0</v>
      </c>
      <c r="AL102" s="28">
        <f>K102</f>
        <v>0</v>
      </c>
      <c r="AM102" s="28">
        <f>S102</f>
        <v>0</v>
      </c>
      <c r="AN102" s="28">
        <f t="shared" si="78"/>
        <v>0</v>
      </c>
      <c r="AP102" s="32">
        <f t="shared" si="79"/>
        <v>0</v>
      </c>
    </row>
    <row r="103" spans="1:42" ht="15.75" x14ac:dyDescent="0.2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 t="s">
        <v>59</v>
      </c>
    </row>
    <row r="104" spans="1:42" ht="15.75" x14ac:dyDescent="0.25">
      <c r="A104" s="20" t="s">
        <v>40</v>
      </c>
      <c r="B104" s="21"/>
      <c r="C104" s="22"/>
      <c r="D104" s="30">
        <v>0</v>
      </c>
      <c r="E104" s="30">
        <v>0</v>
      </c>
      <c r="F104" s="30">
        <f>SUM(F105:F107)</f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f>SUM(K105:K107)</f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f>SUM(S105:S107)</f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30">
        <v>0</v>
      </c>
      <c r="AB104" s="30">
        <v>0</v>
      </c>
      <c r="AC104" s="30">
        <v>0</v>
      </c>
      <c r="AD104" s="30">
        <v>0</v>
      </c>
      <c r="AE104" s="30">
        <v>0</v>
      </c>
      <c r="AF104" s="30">
        <v>0</v>
      </c>
      <c r="AG104" s="30">
        <f>SUM(AG105:AG107)</f>
        <v>0</v>
      </c>
      <c r="AH104" s="30">
        <f t="shared" ref="AH104" si="80">SUM(AH105:AH107)</f>
        <v>0</v>
      </c>
      <c r="AK104" s="28">
        <f>F104</f>
        <v>0</v>
      </c>
      <c r="AL104" s="28">
        <f>K104</f>
        <v>0</v>
      </c>
      <c r="AM104" s="28">
        <f>S104</f>
        <v>0</v>
      </c>
      <c r="AN104" s="28">
        <f t="shared" si="78"/>
        <v>0</v>
      </c>
      <c r="AP104" s="32">
        <f t="shared" ref="AP104" si="81">SUM(AP105:AP107)</f>
        <v>0</v>
      </c>
    </row>
    <row r="105" spans="1:42" x14ac:dyDescent="0.2">
      <c r="A105" s="10" t="s">
        <v>37</v>
      </c>
      <c r="B105" s="6"/>
      <c r="C105" s="7"/>
      <c r="D105" s="30">
        <v>0</v>
      </c>
      <c r="E105" s="30">
        <v>0</v>
      </c>
      <c r="F105" s="30">
        <f t="shared" ref="F105:F107" si="82">SUM(D105:E105)</f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f>SUM(G105:J105)</f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f>SUM(L105:R105)</f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  <c r="AF105" s="30">
        <v>0</v>
      </c>
      <c r="AG105" s="30">
        <f>SUM(T105:AF105)</f>
        <v>0</v>
      </c>
      <c r="AH105" s="30">
        <f>F105+K105+S105+AG105</f>
        <v>0</v>
      </c>
      <c r="AK105" s="28">
        <f>F105</f>
        <v>0</v>
      </c>
      <c r="AL105" s="28">
        <f>K105</f>
        <v>0</v>
      </c>
      <c r="AM105" s="28">
        <f>S105</f>
        <v>0</v>
      </c>
      <c r="AN105" s="28">
        <f t="shared" si="78"/>
        <v>0</v>
      </c>
      <c r="AP105" s="32">
        <f t="shared" ref="AP105:AP107" si="83">SUM(AK105:AO105)</f>
        <v>0</v>
      </c>
    </row>
    <row r="106" spans="1:42" x14ac:dyDescent="0.2">
      <c r="A106" s="10" t="s">
        <v>38</v>
      </c>
      <c r="B106" s="6"/>
      <c r="C106" s="7"/>
      <c r="D106" s="30">
        <v>0</v>
      </c>
      <c r="E106" s="30">
        <v>0</v>
      </c>
      <c r="F106" s="30">
        <f t="shared" si="82"/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f>SUM(G106:J106)</f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f>SUM(L106:R106)</f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>
        <v>0</v>
      </c>
      <c r="AG106" s="30">
        <f>SUM(T106:AF106)</f>
        <v>0</v>
      </c>
      <c r="AH106" s="30">
        <f>F106+K106+S106+AG106</f>
        <v>0</v>
      </c>
      <c r="AK106" s="28">
        <f>F106</f>
        <v>0</v>
      </c>
      <c r="AL106" s="28">
        <f>K106</f>
        <v>0</v>
      </c>
      <c r="AM106" s="28">
        <f>S106</f>
        <v>0</v>
      </c>
      <c r="AN106" s="28">
        <f t="shared" si="78"/>
        <v>0</v>
      </c>
      <c r="AP106" s="32">
        <f t="shared" si="83"/>
        <v>0</v>
      </c>
    </row>
    <row r="107" spans="1:42" x14ac:dyDescent="0.2">
      <c r="A107" s="10" t="s">
        <v>39</v>
      </c>
      <c r="B107" s="6"/>
      <c r="C107" s="7"/>
      <c r="D107" s="30">
        <v>0</v>
      </c>
      <c r="E107" s="30">
        <v>0</v>
      </c>
      <c r="F107" s="30">
        <f t="shared" si="82"/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f>SUM(G107:J107)</f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f>SUM(L107:R107)</f>
        <v>0</v>
      </c>
      <c r="T107" s="30"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30">
        <v>0</v>
      </c>
      <c r="AA107" s="30">
        <v>0</v>
      </c>
      <c r="AB107" s="30">
        <v>0</v>
      </c>
      <c r="AC107" s="30">
        <v>0</v>
      </c>
      <c r="AD107" s="30">
        <v>0</v>
      </c>
      <c r="AE107" s="30">
        <v>0</v>
      </c>
      <c r="AF107" s="30">
        <v>0</v>
      </c>
      <c r="AG107" s="30">
        <f>SUM(T107:AF107)</f>
        <v>0</v>
      </c>
      <c r="AH107" s="30">
        <f>F107+K107+S107+AG107</f>
        <v>0</v>
      </c>
      <c r="AK107" s="28">
        <f>F107</f>
        <v>0</v>
      </c>
      <c r="AL107" s="28">
        <f>K107</f>
        <v>0</v>
      </c>
      <c r="AM107" s="28">
        <f>S107</f>
        <v>0</v>
      </c>
      <c r="AN107" s="28">
        <f t="shared" si="78"/>
        <v>0</v>
      </c>
      <c r="AP107" s="32">
        <f t="shared" si="83"/>
        <v>0</v>
      </c>
    </row>
    <row r="108" spans="1:42" x14ac:dyDescent="0.2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</sheetData>
  <mergeCells count="2">
    <mergeCell ref="AH6:AH7"/>
    <mergeCell ref="A6:C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8"/>
  <sheetViews>
    <sheetView workbookViewId="0">
      <pane xSplit="3" ySplit="7" topLeftCell="N59" activePane="bottomRight" state="frozen"/>
      <selection activeCell="D21" sqref="D21"/>
      <selection pane="topRight" activeCell="D21" sqref="D21"/>
      <selection pane="bottomLeft" activeCell="D21" sqref="D21"/>
      <selection pane="bottomRight" activeCell="O67" sqref="O67"/>
    </sheetView>
  </sheetViews>
  <sheetFormatPr defaultRowHeight="15" x14ac:dyDescent="0.2"/>
  <cols>
    <col min="1" max="1" width="2.28515625" style="2" customWidth="1"/>
    <col min="2" max="2" width="2.140625" style="2" customWidth="1"/>
    <col min="3" max="3" width="45.42578125" style="2" customWidth="1"/>
    <col min="4" max="4" width="18.5703125" style="28" bestFit="1" customWidth="1"/>
    <col min="5" max="5" width="13.28515625" style="28" customWidth="1"/>
    <col min="6" max="10" width="13.140625" style="28" bestFit="1" customWidth="1"/>
    <col min="11" max="13" width="9.140625" style="28" customWidth="1"/>
    <col min="14" max="14" width="14.28515625" style="28" bestFit="1" customWidth="1"/>
    <col min="15" max="16" width="9.140625" style="28" customWidth="1"/>
    <col min="17" max="17" width="11.5703125" style="28" customWidth="1"/>
    <col min="18" max="19" width="9.140625" style="28"/>
    <col min="20" max="20" width="11.42578125" style="28" bestFit="1" customWidth="1"/>
    <col min="21" max="21" width="9.140625" style="28" customWidth="1"/>
    <col min="22" max="22" width="9.5703125" style="28" bestFit="1" customWidth="1"/>
    <col min="23" max="23" width="9.140625" style="28" customWidth="1"/>
    <col min="24" max="24" width="1.7109375" style="28" customWidth="1"/>
    <col min="25" max="25" width="18.140625" style="32" bestFit="1" customWidth="1"/>
    <col min="26" max="16384" width="9.140625" style="2"/>
  </cols>
  <sheetData>
    <row r="1" spans="1:25" ht="15.75" x14ac:dyDescent="0.25">
      <c r="A1" s="1" t="s">
        <v>41</v>
      </c>
    </row>
    <row r="2" spans="1:25" ht="15.75" x14ac:dyDescent="0.25">
      <c r="A2" s="1" t="str">
        <f>'MOC-SUMMARY'!$A$2</f>
        <v>PMO : Misamis Oriental/Cagayan de Oro</v>
      </c>
    </row>
    <row r="3" spans="1:25" ht="15.75" x14ac:dyDescent="0.25">
      <c r="A3" s="3" t="s">
        <v>42</v>
      </c>
    </row>
    <row r="4" spans="1:25" ht="15.75" x14ac:dyDescent="0.25">
      <c r="A4" s="4" t="s">
        <v>58</v>
      </c>
    </row>
    <row r="6" spans="1:25" s="39" customFormat="1" ht="15.75" x14ac:dyDescent="0.25">
      <c r="A6" s="71" t="s">
        <v>1</v>
      </c>
      <c r="B6" s="71"/>
      <c r="C6" s="71"/>
      <c r="D6" s="33" t="s">
        <v>52</v>
      </c>
      <c r="E6" s="34" t="s">
        <v>53</v>
      </c>
      <c r="F6" s="35" t="s">
        <v>54</v>
      </c>
      <c r="G6" s="35" t="s">
        <v>54</v>
      </c>
      <c r="H6" s="35" t="s">
        <v>54</v>
      </c>
      <c r="I6" s="35" t="s">
        <v>54</v>
      </c>
      <c r="J6" s="58" t="s">
        <v>54</v>
      </c>
      <c r="K6" s="36" t="s">
        <v>55</v>
      </c>
      <c r="L6" s="36" t="s">
        <v>55</v>
      </c>
      <c r="M6" s="36" t="s">
        <v>55</v>
      </c>
      <c r="N6" s="36" t="s">
        <v>55</v>
      </c>
      <c r="O6" s="36" t="s">
        <v>55</v>
      </c>
      <c r="P6" s="60" t="s">
        <v>55</v>
      </c>
      <c r="Q6" s="69" t="s">
        <v>56</v>
      </c>
      <c r="R6" s="37"/>
      <c r="S6" s="37"/>
      <c r="T6" s="37"/>
      <c r="U6" s="37"/>
      <c r="V6" s="37"/>
      <c r="W6" s="37"/>
      <c r="X6" s="37"/>
      <c r="Y6" s="38"/>
    </row>
    <row r="7" spans="1:25" s="39" customFormat="1" ht="15.75" x14ac:dyDescent="0.25">
      <c r="A7" s="72"/>
      <c r="B7" s="72"/>
      <c r="C7" s="72"/>
      <c r="D7" s="40" t="s">
        <v>62</v>
      </c>
      <c r="E7" s="41" t="s">
        <v>66</v>
      </c>
      <c r="F7" s="42" t="s">
        <v>69</v>
      </c>
      <c r="G7" s="42" t="s">
        <v>70</v>
      </c>
      <c r="H7" s="42" t="s">
        <v>72</v>
      </c>
      <c r="I7" s="42" t="s">
        <v>73</v>
      </c>
      <c r="J7" s="59" t="s">
        <v>47</v>
      </c>
      <c r="K7" s="43" t="s">
        <v>76</v>
      </c>
      <c r="L7" s="43" t="s">
        <v>77</v>
      </c>
      <c r="M7" s="43" t="s">
        <v>78</v>
      </c>
      <c r="N7" s="43" t="s">
        <v>79</v>
      </c>
      <c r="O7" s="43" t="s">
        <v>82</v>
      </c>
      <c r="P7" s="61" t="s">
        <v>47</v>
      </c>
      <c r="Q7" s="70"/>
      <c r="R7" s="37"/>
      <c r="S7" s="37"/>
      <c r="T7" s="44" t="s">
        <v>52</v>
      </c>
      <c r="U7" s="44" t="s">
        <v>57</v>
      </c>
      <c r="V7" s="44" t="s">
        <v>54</v>
      </c>
      <c r="W7" s="44" t="s">
        <v>55</v>
      </c>
      <c r="X7" s="45"/>
      <c r="Y7" s="44" t="s">
        <v>56</v>
      </c>
    </row>
    <row r="8" spans="1:25" ht="15.75" x14ac:dyDescent="0.25">
      <c r="A8" s="5" t="s">
        <v>2</v>
      </c>
      <c r="B8" s="6"/>
      <c r="C8" s="7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29"/>
    </row>
    <row r="9" spans="1:25" x14ac:dyDescent="0.2">
      <c r="A9" s="8"/>
      <c r="B9" s="9"/>
      <c r="C9" s="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25" x14ac:dyDescent="0.2">
      <c r="A10" s="10" t="s">
        <v>3</v>
      </c>
      <c r="B10" s="6"/>
      <c r="C10" s="7"/>
      <c r="D10" s="30">
        <v>53</v>
      </c>
      <c r="E10" s="30">
        <v>1</v>
      </c>
      <c r="F10" s="30">
        <v>1</v>
      </c>
      <c r="G10" s="30">
        <v>2</v>
      </c>
      <c r="H10" s="30">
        <v>1</v>
      </c>
      <c r="I10" s="30">
        <v>16</v>
      </c>
      <c r="J10" s="30">
        <f>J11+J12</f>
        <v>20</v>
      </c>
      <c r="K10" s="30">
        <v>1</v>
      </c>
      <c r="L10" s="30">
        <v>5</v>
      </c>
      <c r="M10" s="30">
        <v>1</v>
      </c>
      <c r="N10" s="30">
        <v>17</v>
      </c>
      <c r="O10" s="30">
        <v>1</v>
      </c>
      <c r="P10" s="30">
        <f>P11+P12</f>
        <v>25</v>
      </c>
      <c r="Q10" s="30">
        <f>+Q11+Q12</f>
        <v>99</v>
      </c>
      <c r="T10" s="28">
        <f t="shared" ref="T10:U12" si="0">D10</f>
        <v>53</v>
      </c>
      <c r="U10" s="28">
        <f t="shared" si="0"/>
        <v>1</v>
      </c>
      <c r="V10" s="28">
        <f>J10</f>
        <v>20</v>
      </c>
      <c r="W10" s="28">
        <f t="shared" ref="W10:W36" si="1">P10</f>
        <v>25</v>
      </c>
      <c r="Y10" s="32">
        <f>+Y11+Y12</f>
        <v>99</v>
      </c>
    </row>
    <row r="11" spans="1:25" x14ac:dyDescent="0.2">
      <c r="A11" s="10" t="s">
        <v>4</v>
      </c>
      <c r="B11" s="6"/>
      <c r="C11" s="7"/>
      <c r="D11" s="30">
        <v>47</v>
      </c>
      <c r="E11" s="30">
        <v>0</v>
      </c>
      <c r="F11" s="30">
        <v>1</v>
      </c>
      <c r="G11" s="30">
        <v>2</v>
      </c>
      <c r="H11" s="30">
        <v>0</v>
      </c>
      <c r="I11" s="30">
        <v>16</v>
      </c>
      <c r="J11" s="30">
        <f>SUM(F11:I11)</f>
        <v>19</v>
      </c>
      <c r="K11" s="30">
        <v>1</v>
      </c>
      <c r="L11" s="30">
        <v>5</v>
      </c>
      <c r="M11" s="30">
        <v>1</v>
      </c>
      <c r="N11" s="30">
        <v>17</v>
      </c>
      <c r="O11" s="30">
        <v>1</v>
      </c>
      <c r="P11" s="30">
        <f t="shared" ref="P11:P12" si="2">SUM(K11:O11)</f>
        <v>25</v>
      </c>
      <c r="Q11" s="30">
        <f>D11+E11+J11+P11</f>
        <v>91</v>
      </c>
      <c r="T11" s="28">
        <f t="shared" si="0"/>
        <v>47</v>
      </c>
      <c r="U11" s="28">
        <f t="shared" si="0"/>
        <v>0</v>
      </c>
      <c r="V11" s="28">
        <f>J11</f>
        <v>19</v>
      </c>
      <c r="W11" s="28">
        <f t="shared" si="1"/>
        <v>25</v>
      </c>
      <c r="Y11" s="32">
        <f>SUM(T11:X11)</f>
        <v>91</v>
      </c>
    </row>
    <row r="12" spans="1:25" x14ac:dyDescent="0.2">
      <c r="A12" s="10" t="s">
        <v>5</v>
      </c>
      <c r="B12" s="6"/>
      <c r="C12" s="7"/>
      <c r="D12" s="30">
        <v>6</v>
      </c>
      <c r="E12" s="30">
        <v>1</v>
      </c>
      <c r="F12" s="30">
        <v>0</v>
      </c>
      <c r="G12" s="30">
        <v>0</v>
      </c>
      <c r="H12" s="30">
        <v>1</v>
      </c>
      <c r="I12" s="30">
        <v>0</v>
      </c>
      <c r="J12" s="30">
        <f>SUM(F12:I12)</f>
        <v>1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f t="shared" si="2"/>
        <v>0</v>
      </c>
      <c r="Q12" s="30">
        <f>D12+E12+J12+P12</f>
        <v>8</v>
      </c>
      <c r="T12" s="28">
        <f t="shared" si="0"/>
        <v>6</v>
      </c>
      <c r="U12" s="28">
        <f t="shared" si="0"/>
        <v>1</v>
      </c>
      <c r="V12" s="28">
        <f>J12</f>
        <v>1</v>
      </c>
      <c r="W12" s="28">
        <f t="shared" si="1"/>
        <v>0</v>
      </c>
      <c r="Y12" s="32">
        <f>SUM(T12:X12)</f>
        <v>8</v>
      </c>
    </row>
    <row r="13" spans="1:25" x14ac:dyDescent="0.2">
      <c r="A13" s="8"/>
      <c r="B13" s="9"/>
      <c r="C13" s="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25" x14ac:dyDescent="0.2">
      <c r="A14" s="10" t="s">
        <v>6</v>
      </c>
      <c r="B14" s="6"/>
      <c r="C14" s="7"/>
      <c r="D14" s="30">
        <v>139621.47</v>
      </c>
      <c r="E14" s="30">
        <v>4200</v>
      </c>
      <c r="F14" s="30">
        <v>12.59</v>
      </c>
      <c r="G14" s="30">
        <v>477</v>
      </c>
      <c r="H14" s="30">
        <v>91971</v>
      </c>
      <c r="I14" s="30">
        <v>7959.05</v>
      </c>
      <c r="J14" s="30">
        <f>J15+J16</f>
        <v>100419.64</v>
      </c>
      <c r="K14" s="30">
        <v>828.87</v>
      </c>
      <c r="L14" s="30">
        <v>2208.4699999999998</v>
      </c>
      <c r="M14" s="30">
        <v>420</v>
      </c>
      <c r="N14" s="30">
        <v>10107.390000000001</v>
      </c>
      <c r="O14" s="30">
        <v>246.99</v>
      </c>
      <c r="P14" s="30">
        <f>P15+P16</f>
        <v>13811.720000000001</v>
      </c>
      <c r="Q14" s="30">
        <f>+Q15+Q16</f>
        <v>258052.83000000002</v>
      </c>
      <c r="T14" s="28">
        <f t="shared" ref="T14:U16" si="3">D14</f>
        <v>139621.47</v>
      </c>
      <c r="U14" s="28">
        <f t="shared" si="3"/>
        <v>4200</v>
      </c>
      <c r="V14" s="28">
        <f>J14</f>
        <v>100419.64</v>
      </c>
      <c r="W14" s="28">
        <f t="shared" si="1"/>
        <v>13811.720000000001</v>
      </c>
      <c r="Y14" s="32">
        <f t="shared" ref="Y14" si="4">+Y15+Y16</f>
        <v>258052.83000000002</v>
      </c>
    </row>
    <row r="15" spans="1:25" x14ac:dyDescent="0.2">
      <c r="A15" s="10" t="s">
        <v>4</v>
      </c>
      <c r="B15" s="6"/>
      <c r="C15" s="7"/>
      <c r="D15" s="30">
        <v>27473.47</v>
      </c>
      <c r="E15" s="30">
        <v>0</v>
      </c>
      <c r="F15" s="30">
        <v>12.59</v>
      </c>
      <c r="G15" s="30">
        <v>477</v>
      </c>
      <c r="H15" s="30">
        <v>0</v>
      </c>
      <c r="I15" s="30">
        <v>7959.05</v>
      </c>
      <c r="J15" s="30">
        <f t="shared" ref="J15:J16" si="5">SUM(F15:I15)</f>
        <v>8448.64</v>
      </c>
      <c r="K15" s="30">
        <v>828.87</v>
      </c>
      <c r="L15" s="30">
        <v>2208.4699999999998</v>
      </c>
      <c r="M15" s="30">
        <v>420</v>
      </c>
      <c r="N15" s="30">
        <v>10107.390000000001</v>
      </c>
      <c r="O15" s="30">
        <v>246.99</v>
      </c>
      <c r="P15" s="30">
        <f t="shared" ref="P15:P16" si="6">SUM(K15:O15)</f>
        <v>13811.720000000001</v>
      </c>
      <c r="Q15" s="30">
        <f>D15+E15+J15+P15</f>
        <v>49733.83</v>
      </c>
      <c r="T15" s="28">
        <f t="shared" si="3"/>
        <v>27473.47</v>
      </c>
      <c r="U15" s="28">
        <f t="shared" si="3"/>
        <v>0</v>
      </c>
      <c r="V15" s="28">
        <f>J15</f>
        <v>8448.64</v>
      </c>
      <c r="W15" s="28">
        <f t="shared" si="1"/>
        <v>13811.720000000001</v>
      </c>
      <c r="Y15" s="32">
        <f>SUM(T15:X15)</f>
        <v>49733.83</v>
      </c>
    </row>
    <row r="16" spans="1:25" x14ac:dyDescent="0.2">
      <c r="A16" s="10" t="s">
        <v>5</v>
      </c>
      <c r="B16" s="6"/>
      <c r="C16" s="7"/>
      <c r="D16" s="30">
        <v>112148</v>
      </c>
      <c r="E16" s="30">
        <v>4200</v>
      </c>
      <c r="F16" s="30">
        <v>0</v>
      </c>
      <c r="G16" s="30">
        <v>0</v>
      </c>
      <c r="H16" s="30">
        <v>91971</v>
      </c>
      <c r="I16" s="30">
        <v>0</v>
      </c>
      <c r="J16" s="30">
        <f t="shared" si="5"/>
        <v>91971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f t="shared" si="6"/>
        <v>0</v>
      </c>
      <c r="Q16" s="30">
        <f>D16+E16+J16+P16</f>
        <v>208319</v>
      </c>
      <c r="T16" s="28">
        <f t="shared" si="3"/>
        <v>112148</v>
      </c>
      <c r="U16" s="28">
        <f t="shared" si="3"/>
        <v>4200</v>
      </c>
      <c r="V16" s="28">
        <f>J16</f>
        <v>91971</v>
      </c>
      <c r="W16" s="28">
        <f t="shared" si="1"/>
        <v>0</v>
      </c>
      <c r="Y16" s="32">
        <f>SUM(T16:X16)</f>
        <v>208319</v>
      </c>
    </row>
    <row r="17" spans="1:25" x14ac:dyDescent="0.2">
      <c r="A17" s="11"/>
      <c r="B17" s="6"/>
      <c r="C17" s="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25" x14ac:dyDescent="0.2">
      <c r="A18" s="10" t="s">
        <v>7</v>
      </c>
      <c r="B18" s="6"/>
      <c r="C18" s="7"/>
      <c r="D18" s="30">
        <v>69499.290000000008</v>
      </c>
      <c r="E18" s="30">
        <v>1263</v>
      </c>
      <c r="F18" s="30">
        <v>818</v>
      </c>
      <c r="G18" s="30">
        <v>157</v>
      </c>
      <c r="H18" s="30">
        <v>59546</v>
      </c>
      <c r="I18" s="30">
        <v>7504.8499999999985</v>
      </c>
      <c r="J18" s="30">
        <f>J19+J20</f>
        <v>68025.850000000006</v>
      </c>
      <c r="K18" s="30">
        <v>472.93</v>
      </c>
      <c r="L18" s="30">
        <v>1404.19</v>
      </c>
      <c r="M18" s="30">
        <v>216</v>
      </c>
      <c r="N18" s="30">
        <v>6186.2600000000011</v>
      </c>
      <c r="O18" s="30">
        <v>169.23</v>
      </c>
      <c r="P18" s="30">
        <f>P19+P20</f>
        <v>8448.61</v>
      </c>
      <c r="Q18" s="30">
        <f>+Q19+Q20</f>
        <v>147236.75</v>
      </c>
      <c r="T18" s="28">
        <f t="shared" ref="T18:U20" si="7">D18</f>
        <v>69499.290000000008</v>
      </c>
      <c r="U18" s="28">
        <f t="shared" si="7"/>
        <v>1263</v>
      </c>
      <c r="V18" s="28">
        <f>J18</f>
        <v>68025.850000000006</v>
      </c>
      <c r="W18" s="28">
        <f t="shared" si="1"/>
        <v>8448.61</v>
      </c>
      <c r="Y18" s="32">
        <f t="shared" ref="Y18" si="8">+Y19+Y20</f>
        <v>147236.75</v>
      </c>
    </row>
    <row r="19" spans="1:25" x14ac:dyDescent="0.2">
      <c r="A19" s="10" t="s">
        <v>4</v>
      </c>
      <c r="B19" s="6"/>
      <c r="C19" s="7"/>
      <c r="D19" s="30">
        <v>12734.29</v>
      </c>
      <c r="E19" s="30">
        <v>0</v>
      </c>
      <c r="F19" s="30">
        <v>818</v>
      </c>
      <c r="G19" s="30">
        <v>157</v>
      </c>
      <c r="H19" s="30">
        <v>0</v>
      </c>
      <c r="I19" s="30">
        <v>7504.8499999999985</v>
      </c>
      <c r="J19" s="30">
        <f t="shared" ref="J19:J20" si="9">SUM(F19:I19)</f>
        <v>8479.8499999999985</v>
      </c>
      <c r="K19" s="30">
        <v>472.93</v>
      </c>
      <c r="L19" s="30">
        <v>1404.19</v>
      </c>
      <c r="M19" s="30">
        <v>216</v>
      </c>
      <c r="N19" s="30">
        <v>6186.2600000000011</v>
      </c>
      <c r="O19" s="30">
        <v>169.23</v>
      </c>
      <c r="P19" s="30">
        <f t="shared" ref="P19:P20" si="10">SUM(K19:O19)</f>
        <v>8448.61</v>
      </c>
      <c r="Q19" s="30">
        <f>D19+E19+J19+P19</f>
        <v>29662.75</v>
      </c>
      <c r="T19" s="28">
        <f t="shared" si="7"/>
        <v>12734.29</v>
      </c>
      <c r="U19" s="28">
        <f t="shared" si="7"/>
        <v>0</v>
      </c>
      <c r="V19" s="28">
        <f>J19</f>
        <v>8479.8499999999985</v>
      </c>
      <c r="W19" s="28">
        <f t="shared" si="1"/>
        <v>8448.61</v>
      </c>
      <c r="Y19" s="32">
        <f>SUM(T19:X19)</f>
        <v>29662.75</v>
      </c>
    </row>
    <row r="20" spans="1:25" x14ac:dyDescent="0.2">
      <c r="A20" s="10" t="s">
        <v>5</v>
      </c>
      <c r="B20" s="6"/>
      <c r="C20" s="7"/>
      <c r="D20" s="30">
        <v>56765</v>
      </c>
      <c r="E20" s="30">
        <v>1263</v>
      </c>
      <c r="F20" s="30">
        <v>0</v>
      </c>
      <c r="G20" s="30">
        <v>0</v>
      </c>
      <c r="H20" s="30">
        <v>59546</v>
      </c>
      <c r="I20" s="30">
        <v>0</v>
      </c>
      <c r="J20" s="30">
        <f t="shared" si="9"/>
        <v>59546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f t="shared" si="10"/>
        <v>0</v>
      </c>
      <c r="Q20" s="30">
        <f>D20+E20+J20+P20</f>
        <v>117574</v>
      </c>
      <c r="T20" s="28">
        <f t="shared" si="7"/>
        <v>56765</v>
      </c>
      <c r="U20" s="28">
        <f t="shared" si="7"/>
        <v>1263</v>
      </c>
      <c r="V20" s="28">
        <f>J20</f>
        <v>59546</v>
      </c>
      <c r="W20" s="28">
        <f t="shared" si="1"/>
        <v>0</v>
      </c>
      <c r="Y20" s="32">
        <f>SUM(T20:X20)</f>
        <v>117574</v>
      </c>
    </row>
    <row r="21" spans="1:25" x14ac:dyDescent="0.2">
      <c r="A21" s="8"/>
      <c r="B21" s="9"/>
      <c r="C21" s="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25" x14ac:dyDescent="0.2">
      <c r="A22" s="10" t="s">
        <v>8</v>
      </c>
      <c r="B22" s="6"/>
      <c r="C22" s="7"/>
      <c r="D22" s="30">
        <v>212810.533</v>
      </c>
      <c r="E22" s="30">
        <v>645</v>
      </c>
      <c r="F22" s="30">
        <v>75</v>
      </c>
      <c r="G22" s="30">
        <v>663.55</v>
      </c>
      <c r="H22" s="30">
        <v>175949</v>
      </c>
      <c r="I22" s="30">
        <v>20253</v>
      </c>
      <c r="J22" s="30">
        <f>J23+J24</f>
        <v>196940.55</v>
      </c>
      <c r="K22" s="30">
        <v>1653.76</v>
      </c>
      <c r="L22" s="30">
        <v>4702.12</v>
      </c>
      <c r="M22" s="30">
        <v>830.18</v>
      </c>
      <c r="N22" s="30">
        <v>20971.550000000003</v>
      </c>
      <c r="O22" s="30">
        <v>407.53</v>
      </c>
      <c r="P22" s="30">
        <f>P23+P24</f>
        <v>28565.140000000003</v>
      </c>
      <c r="Q22" s="30">
        <f>+Q23+Q24</f>
        <v>438961.223</v>
      </c>
      <c r="T22" s="28">
        <f t="shared" ref="T22:U24" si="11">D22</f>
        <v>212810.533</v>
      </c>
      <c r="U22" s="28">
        <f t="shared" si="11"/>
        <v>645</v>
      </c>
      <c r="V22" s="28">
        <f>J22</f>
        <v>196940.55</v>
      </c>
      <c r="W22" s="28">
        <f t="shared" si="1"/>
        <v>28565.140000000003</v>
      </c>
      <c r="Y22" s="32">
        <f>+Y23+Y24</f>
        <v>438961.223</v>
      </c>
    </row>
    <row r="23" spans="1:25" x14ac:dyDescent="0.2">
      <c r="A23" s="10" t="s">
        <v>4</v>
      </c>
      <c r="B23" s="6"/>
      <c r="C23" s="7"/>
      <c r="D23" s="30">
        <v>32905.133000000002</v>
      </c>
      <c r="E23" s="30">
        <v>0</v>
      </c>
      <c r="F23" s="30">
        <v>75</v>
      </c>
      <c r="G23" s="30">
        <v>663.55</v>
      </c>
      <c r="H23" s="30">
        <v>0</v>
      </c>
      <c r="I23" s="30">
        <v>20253</v>
      </c>
      <c r="J23" s="30">
        <f t="shared" ref="J23:J24" si="12">SUM(F23:I23)</f>
        <v>20991.55</v>
      </c>
      <c r="K23" s="30">
        <v>1653.76</v>
      </c>
      <c r="L23" s="30">
        <v>4702.12</v>
      </c>
      <c r="M23" s="30">
        <v>830.18</v>
      </c>
      <c r="N23" s="30">
        <v>20971.550000000003</v>
      </c>
      <c r="O23" s="30">
        <v>407.53</v>
      </c>
      <c r="P23" s="30">
        <f t="shared" ref="P23:P24" si="13">SUM(K23:O23)</f>
        <v>28565.140000000003</v>
      </c>
      <c r="Q23" s="30">
        <f>D23+E23+J23+P23</f>
        <v>82461.823000000004</v>
      </c>
      <c r="T23" s="28">
        <f t="shared" si="11"/>
        <v>32905.133000000002</v>
      </c>
      <c r="U23" s="28">
        <f t="shared" si="11"/>
        <v>0</v>
      </c>
      <c r="V23" s="28">
        <f>J23</f>
        <v>20991.55</v>
      </c>
      <c r="W23" s="28">
        <f t="shared" si="1"/>
        <v>28565.140000000003</v>
      </c>
      <c r="Y23" s="32">
        <f>SUM(T23:X23)</f>
        <v>82461.823000000004</v>
      </c>
    </row>
    <row r="24" spans="1:25" x14ac:dyDescent="0.2">
      <c r="A24" s="10" t="s">
        <v>5</v>
      </c>
      <c r="B24" s="6"/>
      <c r="C24" s="7"/>
      <c r="D24" s="30">
        <v>179905.4</v>
      </c>
      <c r="E24" s="30">
        <v>645</v>
      </c>
      <c r="F24" s="30">
        <v>0</v>
      </c>
      <c r="G24" s="30">
        <v>0</v>
      </c>
      <c r="H24" s="30">
        <v>175949</v>
      </c>
      <c r="I24" s="30">
        <v>0</v>
      </c>
      <c r="J24" s="30">
        <f t="shared" si="12"/>
        <v>175949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f t="shared" si="13"/>
        <v>0</v>
      </c>
      <c r="Q24" s="30">
        <f>D24+E24+J24+P24</f>
        <v>356499.4</v>
      </c>
      <c r="T24" s="28">
        <f t="shared" si="11"/>
        <v>179905.4</v>
      </c>
      <c r="U24" s="28">
        <f t="shared" si="11"/>
        <v>645</v>
      </c>
      <c r="V24" s="28">
        <f>J24</f>
        <v>175949</v>
      </c>
      <c r="W24" s="28">
        <f t="shared" si="1"/>
        <v>0</v>
      </c>
      <c r="Y24" s="32">
        <f>SUM(T24:X24)</f>
        <v>356499.4</v>
      </c>
    </row>
    <row r="25" spans="1:25" x14ac:dyDescent="0.2">
      <c r="A25" s="8"/>
      <c r="B25" s="9"/>
      <c r="C25" s="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25" x14ac:dyDescent="0.2">
      <c r="A26" s="10" t="s">
        <v>9</v>
      </c>
      <c r="B26" s="6"/>
      <c r="C26" s="7"/>
      <c r="D26" s="30">
        <v>2658.7000000000003</v>
      </c>
      <c r="E26" s="30">
        <v>89</v>
      </c>
      <c r="F26" s="30">
        <v>60.75</v>
      </c>
      <c r="G26" s="30">
        <v>62.26</v>
      </c>
      <c r="H26" s="30">
        <v>291.8</v>
      </c>
      <c r="I26" s="30">
        <v>1023.9000000000001</v>
      </c>
      <c r="J26" s="30">
        <f>J27+J28</f>
        <v>1438.71</v>
      </c>
      <c r="K26" s="30">
        <v>64.92</v>
      </c>
      <c r="L26" s="30">
        <v>256.14</v>
      </c>
      <c r="M26" s="30">
        <v>44.8</v>
      </c>
      <c r="N26" s="30">
        <v>943.99</v>
      </c>
      <c r="O26" s="30">
        <v>51.05</v>
      </c>
      <c r="P26" s="30">
        <f>P27+P28</f>
        <v>1360.8999999999999</v>
      </c>
      <c r="Q26" s="30">
        <f>+Q27+Q28</f>
        <v>5547.3099999999995</v>
      </c>
      <c r="T26" s="28">
        <f t="shared" ref="T26:U28" si="14">D26</f>
        <v>2658.7000000000003</v>
      </c>
      <c r="U26" s="28">
        <f t="shared" si="14"/>
        <v>89</v>
      </c>
      <c r="V26" s="28">
        <f>J26</f>
        <v>1438.71</v>
      </c>
      <c r="W26" s="28">
        <f t="shared" si="1"/>
        <v>1360.8999999999999</v>
      </c>
      <c r="Y26" s="32">
        <f t="shared" ref="Y26" si="15">+Y27+Y28</f>
        <v>5547.3099999999995</v>
      </c>
    </row>
    <row r="27" spans="1:25" x14ac:dyDescent="0.2">
      <c r="A27" s="10" t="s">
        <v>4</v>
      </c>
      <c r="B27" s="6"/>
      <c r="C27" s="7"/>
      <c r="D27" s="30">
        <v>1800.2600000000002</v>
      </c>
      <c r="E27" s="30">
        <v>0</v>
      </c>
      <c r="F27" s="30">
        <v>60.75</v>
      </c>
      <c r="G27" s="30">
        <v>62.26</v>
      </c>
      <c r="H27" s="30">
        <v>0</v>
      </c>
      <c r="I27" s="30">
        <v>1023.9000000000001</v>
      </c>
      <c r="J27" s="30">
        <f t="shared" ref="J27:J28" si="16">SUM(F27:I27)</f>
        <v>1146.9100000000001</v>
      </c>
      <c r="K27" s="30">
        <v>64.92</v>
      </c>
      <c r="L27" s="30">
        <v>256.14</v>
      </c>
      <c r="M27" s="30">
        <v>44.8</v>
      </c>
      <c r="N27" s="30">
        <v>943.99</v>
      </c>
      <c r="O27" s="30">
        <v>51.05</v>
      </c>
      <c r="P27" s="30">
        <f t="shared" ref="P27:P28" si="17">SUM(K27:O27)</f>
        <v>1360.8999999999999</v>
      </c>
      <c r="Q27" s="30">
        <f>D27+E27+J27+P27</f>
        <v>4308.07</v>
      </c>
      <c r="T27" s="28">
        <f t="shared" si="14"/>
        <v>1800.2600000000002</v>
      </c>
      <c r="U27" s="28">
        <f t="shared" si="14"/>
        <v>0</v>
      </c>
      <c r="V27" s="28">
        <f>J27</f>
        <v>1146.9100000000001</v>
      </c>
      <c r="W27" s="28">
        <f t="shared" si="1"/>
        <v>1360.8999999999999</v>
      </c>
      <c r="Y27" s="32">
        <f>SUM(T27:X27)</f>
        <v>4308.07</v>
      </c>
    </row>
    <row r="28" spans="1:25" x14ac:dyDescent="0.2">
      <c r="A28" s="10" t="s">
        <v>5</v>
      </c>
      <c r="B28" s="6"/>
      <c r="C28" s="7"/>
      <c r="D28" s="30">
        <v>858.44</v>
      </c>
      <c r="E28" s="30">
        <v>89</v>
      </c>
      <c r="F28" s="30">
        <v>0</v>
      </c>
      <c r="G28" s="30">
        <v>0</v>
      </c>
      <c r="H28" s="30">
        <v>291.8</v>
      </c>
      <c r="I28" s="30">
        <v>0</v>
      </c>
      <c r="J28" s="30">
        <f t="shared" si="16"/>
        <v>291.8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f t="shared" si="17"/>
        <v>0</v>
      </c>
      <c r="Q28" s="30">
        <f>D28+E28+J28+P28</f>
        <v>1239.24</v>
      </c>
      <c r="T28" s="28">
        <f t="shared" si="14"/>
        <v>858.44</v>
      </c>
      <c r="U28" s="28">
        <f t="shared" si="14"/>
        <v>89</v>
      </c>
      <c r="V28" s="28">
        <f>J28</f>
        <v>291.8</v>
      </c>
      <c r="W28" s="28">
        <f t="shared" si="1"/>
        <v>0</v>
      </c>
      <c r="Y28" s="32">
        <f>SUM(T28:X28)</f>
        <v>1239.24</v>
      </c>
    </row>
    <row r="29" spans="1:25" x14ac:dyDescent="0.2">
      <c r="A29" s="8"/>
      <c r="B29" s="9"/>
      <c r="C29" s="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25" x14ac:dyDescent="0.2">
      <c r="A30" s="10" t="s">
        <v>10</v>
      </c>
      <c r="B30" s="6"/>
      <c r="C30" s="7"/>
      <c r="D30" s="30">
        <v>598.04</v>
      </c>
      <c r="E30" s="30">
        <v>17</v>
      </c>
      <c r="F30" s="30">
        <v>12.06</v>
      </c>
      <c r="G30" s="30">
        <v>18.7</v>
      </c>
      <c r="H30" s="30">
        <v>45</v>
      </c>
      <c r="I30" s="30">
        <v>200.48</v>
      </c>
      <c r="J30" s="30">
        <f>J31+J32</f>
        <v>276.24</v>
      </c>
      <c r="K30" s="30">
        <v>11.5</v>
      </c>
      <c r="L30" s="30">
        <v>43.900000000000006</v>
      </c>
      <c r="M30" s="30">
        <v>10.97</v>
      </c>
      <c r="N30" s="30">
        <v>181.69</v>
      </c>
      <c r="O30" s="30">
        <v>10</v>
      </c>
      <c r="P30" s="30">
        <f>P31+P32</f>
        <v>258.06</v>
      </c>
      <c r="Q30" s="30">
        <f>+Q31+Q32</f>
        <v>1149.3399999999999</v>
      </c>
      <c r="T30" s="28">
        <f t="shared" ref="T30:U32" si="18">D30</f>
        <v>598.04</v>
      </c>
      <c r="U30" s="28">
        <f t="shared" si="18"/>
        <v>17</v>
      </c>
      <c r="V30" s="28">
        <f>J30</f>
        <v>276.24</v>
      </c>
      <c r="W30" s="28">
        <f t="shared" si="1"/>
        <v>258.06</v>
      </c>
      <c r="Y30" s="32">
        <f>+Y31+Y32</f>
        <v>1149.3399999999999</v>
      </c>
    </row>
    <row r="31" spans="1:25" x14ac:dyDescent="0.2">
      <c r="A31" s="10" t="s">
        <v>4</v>
      </c>
      <c r="B31" s="6"/>
      <c r="C31" s="7"/>
      <c r="D31" s="30">
        <v>435.43999999999994</v>
      </c>
      <c r="E31" s="30">
        <v>0</v>
      </c>
      <c r="F31" s="30">
        <v>12.06</v>
      </c>
      <c r="G31" s="30">
        <v>18.7</v>
      </c>
      <c r="H31" s="30">
        <v>0</v>
      </c>
      <c r="I31" s="30">
        <v>200.48</v>
      </c>
      <c r="J31" s="30">
        <f t="shared" ref="J31:J32" si="19">SUM(F31:I31)</f>
        <v>231.23999999999998</v>
      </c>
      <c r="K31" s="30">
        <v>11.5</v>
      </c>
      <c r="L31" s="30">
        <v>43.900000000000006</v>
      </c>
      <c r="M31" s="30">
        <v>10.97</v>
      </c>
      <c r="N31" s="30">
        <v>181.69</v>
      </c>
      <c r="O31" s="30">
        <v>10</v>
      </c>
      <c r="P31" s="30">
        <f t="shared" ref="P31:P32" si="20">SUM(K31:O31)</f>
        <v>258.06</v>
      </c>
      <c r="Q31" s="30">
        <f>D31+E31+J31+P31</f>
        <v>924.74</v>
      </c>
      <c r="T31" s="28">
        <f t="shared" si="18"/>
        <v>435.43999999999994</v>
      </c>
      <c r="U31" s="28">
        <f t="shared" si="18"/>
        <v>0</v>
      </c>
      <c r="V31" s="28">
        <f>J31</f>
        <v>231.23999999999998</v>
      </c>
      <c r="W31" s="28">
        <f t="shared" si="1"/>
        <v>258.06</v>
      </c>
      <c r="Y31" s="32">
        <f>SUM(T31:X31)</f>
        <v>924.74</v>
      </c>
    </row>
    <row r="32" spans="1:25" x14ac:dyDescent="0.2">
      <c r="A32" s="10" t="s">
        <v>5</v>
      </c>
      <c r="B32" s="6"/>
      <c r="C32" s="7"/>
      <c r="D32" s="30">
        <v>162.6</v>
      </c>
      <c r="E32" s="30">
        <v>17</v>
      </c>
      <c r="F32" s="30">
        <v>0</v>
      </c>
      <c r="G32" s="30">
        <v>0</v>
      </c>
      <c r="H32" s="30">
        <v>45</v>
      </c>
      <c r="I32" s="30">
        <v>0</v>
      </c>
      <c r="J32" s="30">
        <f t="shared" si="19"/>
        <v>45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f t="shared" si="20"/>
        <v>0</v>
      </c>
      <c r="Q32" s="30">
        <f>D32+E32+J32+P32</f>
        <v>224.6</v>
      </c>
      <c r="T32" s="28">
        <f t="shared" si="18"/>
        <v>162.6</v>
      </c>
      <c r="U32" s="28">
        <f t="shared" si="18"/>
        <v>17</v>
      </c>
      <c r="V32" s="28">
        <f>J32</f>
        <v>45</v>
      </c>
      <c r="W32" s="28">
        <f t="shared" si="1"/>
        <v>0</v>
      </c>
      <c r="Y32" s="32">
        <f>SUM(T32:X32)</f>
        <v>224.6</v>
      </c>
    </row>
    <row r="33" spans="1:25" x14ac:dyDescent="0.2">
      <c r="A33" s="8"/>
      <c r="B33" s="9"/>
      <c r="C33" s="7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25" x14ac:dyDescent="0.2">
      <c r="A34" s="10" t="s">
        <v>11</v>
      </c>
      <c r="B34" s="6"/>
      <c r="C34" s="7"/>
      <c r="D34" s="30">
        <v>187.9</v>
      </c>
      <c r="E34" s="30">
        <v>4</v>
      </c>
      <c r="F34" s="30">
        <v>4.3</v>
      </c>
      <c r="G34" s="30">
        <v>4.6500000000000004</v>
      </c>
      <c r="H34" s="30">
        <v>1</v>
      </c>
      <c r="I34" s="30">
        <v>32.717500000000001</v>
      </c>
      <c r="J34" s="30">
        <f>J35+J36</f>
        <v>42.667500000000004</v>
      </c>
      <c r="K34" s="30">
        <v>2.25</v>
      </c>
      <c r="L34" s="30">
        <v>11.049999999999999</v>
      </c>
      <c r="M34" s="30">
        <v>2.8</v>
      </c>
      <c r="N34" s="30">
        <v>52.422499999999999</v>
      </c>
      <c r="O34" s="30">
        <v>1.9</v>
      </c>
      <c r="P34" s="30">
        <f>P35+P36</f>
        <v>70.422499999999999</v>
      </c>
      <c r="Q34" s="30">
        <f>+Q35+Q36</f>
        <v>304.99000000000007</v>
      </c>
      <c r="T34" s="28">
        <f t="shared" ref="T34:U36" si="21">D34</f>
        <v>187.9</v>
      </c>
      <c r="U34" s="28">
        <f t="shared" si="21"/>
        <v>4</v>
      </c>
      <c r="V34" s="28">
        <f>J34</f>
        <v>42.667500000000004</v>
      </c>
      <c r="W34" s="28">
        <f t="shared" si="1"/>
        <v>70.422499999999999</v>
      </c>
      <c r="Y34" s="32">
        <f t="shared" ref="Y34" si="22">+Y35+Y36</f>
        <v>304.99000000000007</v>
      </c>
    </row>
    <row r="35" spans="1:25" x14ac:dyDescent="0.2">
      <c r="A35" s="10" t="s">
        <v>4</v>
      </c>
      <c r="B35" s="6"/>
      <c r="C35" s="7"/>
      <c r="D35" s="30">
        <v>150.80000000000001</v>
      </c>
      <c r="E35" s="30">
        <v>0</v>
      </c>
      <c r="F35" s="30">
        <v>4.3</v>
      </c>
      <c r="G35" s="30">
        <v>4.6500000000000004</v>
      </c>
      <c r="H35" s="30">
        <v>0</v>
      </c>
      <c r="I35" s="30">
        <v>32.717500000000001</v>
      </c>
      <c r="J35" s="30">
        <f t="shared" ref="J35:J36" si="23">SUM(F35:I35)</f>
        <v>41.667500000000004</v>
      </c>
      <c r="K35" s="30">
        <v>2.25</v>
      </c>
      <c r="L35" s="30">
        <v>11.049999999999999</v>
      </c>
      <c r="M35" s="30">
        <v>2.8</v>
      </c>
      <c r="N35" s="30">
        <v>52.422499999999999</v>
      </c>
      <c r="O35" s="30">
        <v>1.9</v>
      </c>
      <c r="P35" s="30">
        <f t="shared" ref="P35:P36" si="24">SUM(K35:O35)</f>
        <v>70.422499999999999</v>
      </c>
      <c r="Q35" s="30">
        <f>D35+E35+J35+P35</f>
        <v>262.89000000000004</v>
      </c>
      <c r="T35" s="28">
        <f t="shared" si="21"/>
        <v>150.80000000000001</v>
      </c>
      <c r="U35" s="28">
        <f t="shared" si="21"/>
        <v>0</v>
      </c>
      <c r="V35" s="28">
        <f>J35</f>
        <v>41.667500000000004</v>
      </c>
      <c r="W35" s="28">
        <f t="shared" si="1"/>
        <v>70.422499999999999</v>
      </c>
      <c r="Y35" s="32">
        <f>SUM(T35:X35)</f>
        <v>262.89000000000004</v>
      </c>
    </row>
    <row r="36" spans="1:25" x14ac:dyDescent="0.2">
      <c r="A36" s="10" t="s">
        <v>5</v>
      </c>
      <c r="B36" s="6"/>
      <c r="C36" s="7"/>
      <c r="D36" s="30">
        <v>37.1</v>
      </c>
      <c r="E36" s="30">
        <v>4</v>
      </c>
      <c r="F36" s="30">
        <v>0</v>
      </c>
      <c r="G36" s="30">
        <v>0</v>
      </c>
      <c r="H36" s="30">
        <v>1</v>
      </c>
      <c r="I36" s="30">
        <v>0</v>
      </c>
      <c r="J36" s="30">
        <f t="shared" si="23"/>
        <v>1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f t="shared" si="24"/>
        <v>0</v>
      </c>
      <c r="Q36" s="30">
        <f>D36+E36+J36+P36</f>
        <v>42.1</v>
      </c>
      <c r="T36" s="28">
        <f t="shared" si="21"/>
        <v>37.1</v>
      </c>
      <c r="U36" s="28">
        <f t="shared" si="21"/>
        <v>4</v>
      </c>
      <c r="V36" s="28">
        <f>J36</f>
        <v>1</v>
      </c>
      <c r="W36" s="28">
        <f t="shared" si="1"/>
        <v>0</v>
      </c>
      <c r="Y36" s="32">
        <f>SUM(T36:X36)</f>
        <v>42.1</v>
      </c>
    </row>
    <row r="37" spans="1:25" x14ac:dyDescent="0.2">
      <c r="A37" s="8"/>
      <c r="B37" s="9"/>
      <c r="C37" s="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1:25" x14ac:dyDescent="0.2">
      <c r="A38" s="10" t="s">
        <v>12</v>
      </c>
      <c r="B38" s="6"/>
      <c r="C38" s="7"/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f>J39+J40</f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>P39+P40</f>
        <v>0</v>
      </c>
      <c r="Q38" s="30">
        <f>+Q39+Q40</f>
        <v>0</v>
      </c>
      <c r="T38" s="28">
        <f t="shared" ref="T38:T44" si="25">D38</f>
        <v>0</v>
      </c>
      <c r="U38" s="28">
        <f t="shared" ref="U38:U44" si="26">E38</f>
        <v>0</v>
      </c>
      <c r="V38" s="28">
        <f t="shared" ref="V38:V44" si="27">J38</f>
        <v>0</v>
      </c>
      <c r="W38" s="28">
        <f t="shared" ref="W38:W67" si="28">P38</f>
        <v>0</v>
      </c>
      <c r="Y38" s="32">
        <f t="shared" ref="Y38" si="29">+Y39+Y40</f>
        <v>0</v>
      </c>
    </row>
    <row r="39" spans="1:25" x14ac:dyDescent="0.2">
      <c r="A39" s="10" t="s">
        <v>4</v>
      </c>
      <c r="B39" s="6"/>
      <c r="C39" s="7"/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f t="shared" ref="J39:J40" si="30">SUM(F39:I39)</f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f t="shared" ref="P39:P40" si="31">SUM(K39:O39)</f>
        <v>0</v>
      </c>
      <c r="Q39" s="30">
        <f>D39+E39+J39+P39</f>
        <v>0</v>
      </c>
      <c r="T39" s="28">
        <f t="shared" si="25"/>
        <v>0</v>
      </c>
      <c r="U39" s="28">
        <f t="shared" si="26"/>
        <v>0</v>
      </c>
      <c r="V39" s="28">
        <f t="shared" si="27"/>
        <v>0</v>
      </c>
      <c r="W39" s="28">
        <f t="shared" si="28"/>
        <v>0</v>
      </c>
      <c r="Y39" s="32">
        <f>SUM(T39:X39)</f>
        <v>0</v>
      </c>
    </row>
    <row r="40" spans="1:25" x14ac:dyDescent="0.2">
      <c r="A40" s="10" t="s">
        <v>5</v>
      </c>
      <c r="B40" s="6"/>
      <c r="C40" s="7"/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f t="shared" si="30"/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f t="shared" si="31"/>
        <v>0</v>
      </c>
      <c r="Q40" s="30">
        <f>D40+E40+J40+P40</f>
        <v>0</v>
      </c>
      <c r="T40" s="28">
        <f t="shared" si="25"/>
        <v>0</v>
      </c>
      <c r="U40" s="28">
        <f t="shared" si="26"/>
        <v>0</v>
      </c>
      <c r="V40" s="28">
        <f t="shared" si="27"/>
        <v>0</v>
      </c>
      <c r="W40" s="28">
        <f t="shared" si="28"/>
        <v>0</v>
      </c>
      <c r="Y40" s="32">
        <f>SUM(T40:X40)</f>
        <v>0</v>
      </c>
    </row>
    <row r="41" spans="1:25" x14ac:dyDescent="0.2">
      <c r="A41" s="8"/>
      <c r="B41" s="9"/>
      <c r="C41" s="7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T41" s="28">
        <f t="shared" si="25"/>
        <v>0</v>
      </c>
      <c r="U41" s="28">
        <f t="shared" si="26"/>
        <v>0</v>
      </c>
      <c r="V41" s="28">
        <f t="shared" si="27"/>
        <v>0</v>
      </c>
      <c r="W41" s="28">
        <f t="shared" si="28"/>
        <v>0</v>
      </c>
    </row>
    <row r="42" spans="1:25" x14ac:dyDescent="0.2">
      <c r="A42" s="10" t="s">
        <v>13</v>
      </c>
      <c r="B42" s="6"/>
      <c r="C42" s="7"/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f>J43+J44</f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f>P43+P44</f>
        <v>0</v>
      </c>
      <c r="Q42" s="30">
        <f>+Q43+Q44</f>
        <v>0</v>
      </c>
      <c r="T42" s="28">
        <f t="shared" si="25"/>
        <v>0</v>
      </c>
      <c r="U42" s="28">
        <f t="shared" si="26"/>
        <v>0</v>
      </c>
      <c r="V42" s="28">
        <f t="shared" si="27"/>
        <v>0</v>
      </c>
      <c r="W42" s="28">
        <f t="shared" si="28"/>
        <v>0</v>
      </c>
      <c r="Y42" s="32">
        <f>+Y43+Y44</f>
        <v>0</v>
      </c>
    </row>
    <row r="43" spans="1:25" x14ac:dyDescent="0.2">
      <c r="A43" s="10" t="s">
        <v>4</v>
      </c>
      <c r="B43" s="6"/>
      <c r="C43" s="7"/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f t="shared" ref="J43:J44" si="32">SUM(F43:I43)</f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f t="shared" ref="P43:P44" si="33">SUM(K43:O43)</f>
        <v>0</v>
      </c>
      <c r="Q43" s="30">
        <f>D43+E43+J43+P43</f>
        <v>0</v>
      </c>
      <c r="T43" s="28">
        <f t="shared" si="25"/>
        <v>0</v>
      </c>
      <c r="U43" s="28">
        <f t="shared" si="26"/>
        <v>0</v>
      </c>
      <c r="V43" s="28">
        <f t="shared" si="27"/>
        <v>0</v>
      </c>
      <c r="W43" s="28">
        <f t="shared" si="28"/>
        <v>0</v>
      </c>
      <c r="Y43" s="32">
        <f>SUM(T43:X43)</f>
        <v>0</v>
      </c>
    </row>
    <row r="44" spans="1:25" x14ac:dyDescent="0.2">
      <c r="A44" s="10" t="s">
        <v>5</v>
      </c>
      <c r="B44" s="6"/>
      <c r="C44" s="7"/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f t="shared" si="32"/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f t="shared" si="33"/>
        <v>0</v>
      </c>
      <c r="Q44" s="30">
        <f>D44+E44+J44+P44</f>
        <v>0</v>
      </c>
      <c r="T44" s="28">
        <f t="shared" si="25"/>
        <v>0</v>
      </c>
      <c r="U44" s="28">
        <f t="shared" si="26"/>
        <v>0</v>
      </c>
      <c r="V44" s="28">
        <f t="shared" si="27"/>
        <v>0</v>
      </c>
      <c r="W44" s="28">
        <f t="shared" si="28"/>
        <v>0</v>
      </c>
      <c r="Y44" s="32">
        <f>SUM(T44:X44)</f>
        <v>0</v>
      </c>
    </row>
    <row r="45" spans="1:25" x14ac:dyDescent="0.2">
      <c r="A45" s="10"/>
      <c r="B45" s="6"/>
      <c r="C45" s="7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25" x14ac:dyDescent="0.2">
      <c r="A46" s="10" t="s">
        <v>14</v>
      </c>
      <c r="B46" s="6"/>
      <c r="C46" s="7"/>
      <c r="D46" s="30">
        <v>16589.103333333023</v>
      </c>
      <c r="E46" s="30">
        <v>6</v>
      </c>
      <c r="F46" s="30">
        <v>3502</v>
      </c>
      <c r="G46" s="30">
        <v>51</v>
      </c>
      <c r="H46" s="30">
        <v>8.5</v>
      </c>
      <c r="I46" s="30">
        <v>745.9</v>
      </c>
      <c r="J46" s="30">
        <f>J47+J48</f>
        <v>4307.3999999999996</v>
      </c>
      <c r="K46" s="30">
        <v>132</v>
      </c>
      <c r="L46" s="30">
        <v>10508.57</v>
      </c>
      <c r="M46" s="30">
        <v>8.58</v>
      </c>
      <c r="N46" s="30">
        <v>700.55</v>
      </c>
      <c r="O46" s="30">
        <v>95.75</v>
      </c>
      <c r="P46" s="30">
        <f>P47+P48</f>
        <v>11445.449999999999</v>
      </c>
      <c r="Q46" s="30">
        <f>+Q47+Q48</f>
        <v>32347.953333333018</v>
      </c>
      <c r="T46" s="28">
        <f t="shared" ref="T46:U48" si="34">D46</f>
        <v>16589.103333333023</v>
      </c>
      <c r="U46" s="28">
        <f t="shared" si="34"/>
        <v>6</v>
      </c>
      <c r="V46" s="28">
        <f>J46</f>
        <v>4307.3999999999996</v>
      </c>
      <c r="W46" s="28">
        <f t="shared" si="28"/>
        <v>11445.449999999999</v>
      </c>
      <c r="Y46" s="32">
        <f t="shared" ref="Y46" si="35">+Y47+Y48</f>
        <v>32347.953333333018</v>
      </c>
    </row>
    <row r="47" spans="1:25" x14ac:dyDescent="0.2">
      <c r="A47" s="10" t="s">
        <v>4</v>
      </c>
      <c r="B47" s="6"/>
      <c r="C47" s="7"/>
      <c r="D47" s="30">
        <v>15862.353333333023</v>
      </c>
      <c r="E47" s="30">
        <v>0</v>
      </c>
      <c r="F47" s="30">
        <v>3502</v>
      </c>
      <c r="G47" s="30">
        <v>51</v>
      </c>
      <c r="H47" s="30">
        <v>0</v>
      </c>
      <c r="I47" s="30">
        <v>745.9</v>
      </c>
      <c r="J47" s="30">
        <f t="shared" ref="J47:J48" si="36">SUM(F47:I47)</f>
        <v>4298.8999999999996</v>
      </c>
      <c r="K47" s="30">
        <v>132</v>
      </c>
      <c r="L47" s="30">
        <v>10508.57</v>
      </c>
      <c r="M47" s="30">
        <v>8.58</v>
      </c>
      <c r="N47" s="30">
        <v>700.55</v>
      </c>
      <c r="O47" s="30">
        <v>95.75</v>
      </c>
      <c r="P47" s="30">
        <f t="shared" ref="P47:P48" si="37">SUM(K47:O47)</f>
        <v>11445.449999999999</v>
      </c>
      <c r="Q47" s="30">
        <f>D47+E47+J47+P47</f>
        <v>31606.703333333018</v>
      </c>
      <c r="T47" s="28">
        <f t="shared" si="34"/>
        <v>15862.353333333023</v>
      </c>
      <c r="U47" s="28">
        <f t="shared" si="34"/>
        <v>0</v>
      </c>
      <c r="V47" s="28">
        <f>J47</f>
        <v>4298.8999999999996</v>
      </c>
      <c r="W47" s="28">
        <f t="shared" si="28"/>
        <v>11445.449999999999</v>
      </c>
      <c r="Y47" s="32">
        <f>SUM(T47:X47)</f>
        <v>31606.703333333018</v>
      </c>
    </row>
    <row r="48" spans="1:25" x14ac:dyDescent="0.2">
      <c r="A48" s="10" t="s">
        <v>5</v>
      </c>
      <c r="B48" s="6"/>
      <c r="C48" s="7"/>
      <c r="D48" s="30">
        <v>726.75</v>
      </c>
      <c r="E48" s="30">
        <v>6</v>
      </c>
      <c r="F48" s="30">
        <v>0</v>
      </c>
      <c r="G48" s="30">
        <v>0</v>
      </c>
      <c r="H48" s="30">
        <v>8.5</v>
      </c>
      <c r="I48" s="30">
        <v>0</v>
      </c>
      <c r="J48" s="30">
        <f t="shared" si="36"/>
        <v>8.5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f t="shared" si="37"/>
        <v>0</v>
      </c>
      <c r="Q48" s="30">
        <f>D48+E48+J48+P48</f>
        <v>741.25</v>
      </c>
      <c r="T48" s="28">
        <f t="shared" si="34"/>
        <v>726.75</v>
      </c>
      <c r="U48" s="28">
        <f t="shared" si="34"/>
        <v>6</v>
      </c>
      <c r="V48" s="28">
        <f>J48</f>
        <v>8.5</v>
      </c>
      <c r="W48" s="28">
        <f t="shared" si="28"/>
        <v>0</v>
      </c>
      <c r="Y48" s="32">
        <f>SUM(T48:X48)</f>
        <v>741.25</v>
      </c>
    </row>
    <row r="49" spans="1:25" x14ac:dyDescent="0.2">
      <c r="A49" s="8"/>
      <c r="B49" s="9"/>
      <c r="C49" s="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25" x14ac:dyDescent="0.2">
      <c r="A50" s="10" t="s">
        <v>15</v>
      </c>
      <c r="B50" s="6"/>
      <c r="C50" s="7"/>
      <c r="D50" s="30">
        <v>16589.103333333023</v>
      </c>
      <c r="E50" s="30">
        <v>6</v>
      </c>
      <c r="F50" s="30">
        <v>3502</v>
      </c>
      <c r="G50" s="30">
        <v>51</v>
      </c>
      <c r="H50" s="30">
        <v>8.5</v>
      </c>
      <c r="I50" s="30">
        <v>745.9</v>
      </c>
      <c r="J50" s="30">
        <f>J51+J52</f>
        <v>4307.3999999999996</v>
      </c>
      <c r="K50" s="30">
        <v>132</v>
      </c>
      <c r="L50" s="30">
        <v>10508.57</v>
      </c>
      <c r="M50" s="30">
        <v>8.58</v>
      </c>
      <c r="N50" s="30">
        <v>700.55</v>
      </c>
      <c r="O50" s="30">
        <v>95.75</v>
      </c>
      <c r="P50" s="30">
        <f>P51+P52</f>
        <v>11445.449999999999</v>
      </c>
      <c r="Q50" s="30">
        <f>+Q51+Q52</f>
        <v>32347.953333333018</v>
      </c>
      <c r="T50" s="28">
        <f t="shared" ref="T50:U52" si="38">D50</f>
        <v>16589.103333333023</v>
      </c>
      <c r="U50" s="28">
        <f t="shared" si="38"/>
        <v>6</v>
      </c>
      <c r="V50" s="28">
        <f>J50</f>
        <v>4307.3999999999996</v>
      </c>
      <c r="W50" s="28">
        <f t="shared" si="28"/>
        <v>11445.449999999999</v>
      </c>
      <c r="Y50" s="32">
        <f>+Y51+Y52</f>
        <v>32347.953333333018</v>
      </c>
    </row>
    <row r="51" spans="1:25" x14ac:dyDescent="0.2">
      <c r="A51" s="10" t="s">
        <v>4</v>
      </c>
      <c r="B51" s="6"/>
      <c r="C51" s="7"/>
      <c r="D51" s="30">
        <v>15862.353333333023</v>
      </c>
      <c r="E51" s="30">
        <v>0</v>
      </c>
      <c r="F51" s="30">
        <v>3502</v>
      </c>
      <c r="G51" s="30">
        <v>51</v>
      </c>
      <c r="H51" s="30">
        <v>0</v>
      </c>
      <c r="I51" s="30">
        <v>745.9</v>
      </c>
      <c r="J51" s="30">
        <f t="shared" ref="J51:J52" si="39">SUM(F51:I51)</f>
        <v>4298.8999999999996</v>
      </c>
      <c r="K51" s="30">
        <v>132</v>
      </c>
      <c r="L51" s="30">
        <v>10508.57</v>
      </c>
      <c r="M51" s="30">
        <v>8.58</v>
      </c>
      <c r="N51" s="30">
        <v>700.55</v>
      </c>
      <c r="O51" s="30">
        <v>95.75</v>
      </c>
      <c r="P51" s="30">
        <f t="shared" ref="P51:P52" si="40">SUM(K51:O51)</f>
        <v>11445.449999999999</v>
      </c>
      <c r="Q51" s="30">
        <f>D51+E51+J51+P51</f>
        <v>31606.703333333018</v>
      </c>
      <c r="T51" s="28">
        <f t="shared" si="38"/>
        <v>15862.353333333023</v>
      </c>
      <c r="U51" s="28">
        <f t="shared" si="38"/>
        <v>0</v>
      </c>
      <c r="V51" s="28">
        <f>J51</f>
        <v>4298.8999999999996</v>
      </c>
      <c r="W51" s="28">
        <f t="shared" si="28"/>
        <v>11445.449999999999</v>
      </c>
      <c r="Y51" s="32">
        <f>SUM(T51:X51)</f>
        <v>31606.703333333018</v>
      </c>
    </row>
    <row r="52" spans="1:25" x14ac:dyDescent="0.2">
      <c r="A52" s="10" t="s">
        <v>5</v>
      </c>
      <c r="B52" s="6"/>
      <c r="C52" s="7"/>
      <c r="D52" s="30">
        <v>726.75</v>
      </c>
      <c r="E52" s="30">
        <v>6</v>
      </c>
      <c r="F52" s="30">
        <v>0</v>
      </c>
      <c r="G52" s="30">
        <v>0</v>
      </c>
      <c r="H52" s="30">
        <v>8.5</v>
      </c>
      <c r="I52" s="30">
        <v>0</v>
      </c>
      <c r="J52" s="30">
        <f t="shared" si="39"/>
        <v>8.5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f t="shared" si="40"/>
        <v>0</v>
      </c>
      <c r="Q52" s="30">
        <f>D52+E52+J52+P52</f>
        <v>741.25</v>
      </c>
      <c r="T52" s="28">
        <f t="shared" si="38"/>
        <v>726.75</v>
      </c>
      <c r="U52" s="28">
        <f t="shared" si="38"/>
        <v>6</v>
      </c>
      <c r="V52" s="28">
        <f>J52</f>
        <v>8.5</v>
      </c>
      <c r="W52" s="28">
        <f t="shared" si="28"/>
        <v>0</v>
      </c>
      <c r="Y52" s="32">
        <f>SUM(T52:X52)</f>
        <v>741.25</v>
      </c>
    </row>
    <row r="53" spans="1:25" x14ac:dyDescent="0.2">
      <c r="A53" s="8"/>
      <c r="B53" s="9"/>
      <c r="C53" s="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25" x14ac:dyDescent="0.2">
      <c r="A54" s="10" t="s">
        <v>16</v>
      </c>
      <c r="B54" s="6"/>
      <c r="C54" s="7"/>
      <c r="D54" s="30">
        <v>16589.103333333023</v>
      </c>
      <c r="E54" s="30">
        <v>6</v>
      </c>
      <c r="F54" s="30">
        <v>3502</v>
      </c>
      <c r="G54" s="30">
        <v>51</v>
      </c>
      <c r="H54" s="30">
        <v>8.5</v>
      </c>
      <c r="I54" s="30">
        <v>745.9</v>
      </c>
      <c r="J54" s="30">
        <f>J55+J56</f>
        <v>4307.3999999999996</v>
      </c>
      <c r="K54" s="30">
        <v>132</v>
      </c>
      <c r="L54" s="30">
        <v>10508.57</v>
      </c>
      <c r="M54" s="30">
        <v>8.58</v>
      </c>
      <c r="N54" s="30">
        <v>700.55</v>
      </c>
      <c r="O54" s="30">
        <v>95.75</v>
      </c>
      <c r="P54" s="30">
        <f>P55+P56</f>
        <v>11445.449999999999</v>
      </c>
      <c r="Q54" s="30">
        <f>+Q55+Q56</f>
        <v>32347.953333333018</v>
      </c>
      <c r="T54" s="28">
        <f t="shared" ref="T54:U56" si="41">D54</f>
        <v>16589.103333333023</v>
      </c>
      <c r="U54" s="28">
        <f t="shared" si="41"/>
        <v>6</v>
      </c>
      <c r="V54" s="28">
        <f>J54</f>
        <v>4307.3999999999996</v>
      </c>
      <c r="W54" s="28">
        <f t="shared" si="28"/>
        <v>11445.449999999999</v>
      </c>
      <c r="Y54" s="32">
        <f t="shared" ref="Y54" si="42">+Y55+Y56</f>
        <v>32347.953333333018</v>
      </c>
    </row>
    <row r="55" spans="1:25" x14ac:dyDescent="0.2">
      <c r="A55" s="10" t="s">
        <v>4</v>
      </c>
      <c r="B55" s="6"/>
      <c r="C55" s="7"/>
      <c r="D55" s="30">
        <v>15862.353333333023</v>
      </c>
      <c r="E55" s="30">
        <v>0</v>
      </c>
      <c r="F55" s="30">
        <v>3502</v>
      </c>
      <c r="G55" s="30">
        <v>51</v>
      </c>
      <c r="H55" s="30">
        <v>0</v>
      </c>
      <c r="I55" s="30">
        <v>745.9</v>
      </c>
      <c r="J55" s="30">
        <f t="shared" ref="J55:J56" si="43">SUM(F55:I55)</f>
        <v>4298.8999999999996</v>
      </c>
      <c r="K55" s="30">
        <v>132</v>
      </c>
      <c r="L55" s="30">
        <v>10508.57</v>
      </c>
      <c r="M55" s="30">
        <v>8.58</v>
      </c>
      <c r="N55" s="30">
        <v>700.55</v>
      </c>
      <c r="O55" s="30">
        <v>95.75</v>
      </c>
      <c r="P55" s="30">
        <f t="shared" ref="P55:P56" si="44">SUM(K55:O55)</f>
        <v>11445.449999999999</v>
      </c>
      <c r="Q55" s="30">
        <f>D55+E55+J55+P55</f>
        <v>31606.703333333018</v>
      </c>
      <c r="T55" s="28">
        <f t="shared" si="41"/>
        <v>15862.353333333023</v>
      </c>
      <c r="U55" s="28">
        <f t="shared" si="41"/>
        <v>0</v>
      </c>
      <c r="V55" s="28">
        <f>J55</f>
        <v>4298.8999999999996</v>
      </c>
      <c r="W55" s="28">
        <f t="shared" si="28"/>
        <v>11445.449999999999</v>
      </c>
      <c r="Y55" s="32">
        <f>SUM(T55:X55)</f>
        <v>31606.703333333018</v>
      </c>
    </row>
    <row r="56" spans="1:25" x14ac:dyDescent="0.2">
      <c r="A56" s="10" t="s">
        <v>5</v>
      </c>
      <c r="B56" s="6"/>
      <c r="C56" s="7"/>
      <c r="D56" s="30">
        <v>726.75</v>
      </c>
      <c r="E56" s="30">
        <v>6</v>
      </c>
      <c r="F56" s="30">
        <v>0</v>
      </c>
      <c r="G56" s="30">
        <v>0</v>
      </c>
      <c r="H56" s="30">
        <v>8.5</v>
      </c>
      <c r="I56" s="30">
        <v>0</v>
      </c>
      <c r="J56" s="30">
        <f t="shared" si="43"/>
        <v>8.5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f t="shared" si="44"/>
        <v>0</v>
      </c>
      <c r="Q56" s="30">
        <f>D56+E56+J56+P56</f>
        <v>741.25</v>
      </c>
      <c r="T56" s="28">
        <f t="shared" si="41"/>
        <v>726.75</v>
      </c>
      <c r="U56" s="28">
        <f t="shared" si="41"/>
        <v>6</v>
      </c>
      <c r="V56" s="28">
        <f>J56</f>
        <v>8.5</v>
      </c>
      <c r="W56" s="28">
        <f t="shared" si="28"/>
        <v>0</v>
      </c>
      <c r="Y56" s="32">
        <f>SUM(T56:X56)</f>
        <v>741.25</v>
      </c>
    </row>
    <row r="57" spans="1:25" x14ac:dyDescent="0.2">
      <c r="A57" s="12"/>
      <c r="B57" s="13"/>
      <c r="C57" s="1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25" ht="15.75" x14ac:dyDescent="0.25">
      <c r="A58" s="15" t="s">
        <v>17</v>
      </c>
      <c r="B58" s="16"/>
      <c r="C58" s="1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25" x14ac:dyDescent="0.2">
      <c r="A59" s="8"/>
      <c r="B59" s="9"/>
      <c r="C59" s="7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1:25" ht="15.75" x14ac:dyDescent="0.25">
      <c r="A60" s="5" t="s">
        <v>18</v>
      </c>
      <c r="B60" s="18"/>
      <c r="C60" s="19"/>
      <c r="D60" s="30">
        <v>8182.1</v>
      </c>
      <c r="E60" s="30">
        <v>0</v>
      </c>
      <c r="F60" s="30">
        <v>0</v>
      </c>
      <c r="G60" s="30">
        <v>0</v>
      </c>
      <c r="H60" s="30">
        <v>0</v>
      </c>
      <c r="I60" s="30">
        <v>16321</v>
      </c>
      <c r="J60" s="30">
        <f>+J62+J80</f>
        <v>16321</v>
      </c>
      <c r="K60" s="30">
        <v>0</v>
      </c>
      <c r="L60" s="30">
        <v>0</v>
      </c>
      <c r="M60" s="30">
        <v>0</v>
      </c>
      <c r="N60" s="30">
        <v>15034.676999999998</v>
      </c>
      <c r="O60" s="30">
        <v>0</v>
      </c>
      <c r="P60" s="30">
        <f>+P62+P80</f>
        <v>15034.676999999998</v>
      </c>
      <c r="Q60" s="30">
        <f t="shared" ref="Q60" si="45">+Q62+Q80</f>
        <v>39537.776999999995</v>
      </c>
      <c r="T60" s="28">
        <f>D60</f>
        <v>8182.1</v>
      </c>
      <c r="U60" s="28">
        <f>E60</f>
        <v>0</v>
      </c>
      <c r="V60" s="28">
        <f>J60</f>
        <v>16321</v>
      </c>
      <c r="W60" s="28">
        <f t="shared" si="28"/>
        <v>15034.676999999998</v>
      </c>
      <c r="Y60" s="32">
        <f t="shared" ref="Y60" si="46">+Y62+Y80</f>
        <v>39537.776999999995</v>
      </c>
    </row>
    <row r="61" spans="1:25" x14ac:dyDescent="0.2">
      <c r="A61" s="8"/>
      <c r="B61" s="9"/>
      <c r="C61" s="7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1:25" ht="15.75" x14ac:dyDescent="0.25">
      <c r="A62" s="5" t="s">
        <v>19</v>
      </c>
      <c r="B62" s="18"/>
      <c r="C62" s="19"/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16321</v>
      </c>
      <c r="J62" s="30">
        <f>+J64+J72</f>
        <v>16321</v>
      </c>
      <c r="K62" s="30">
        <v>0</v>
      </c>
      <c r="L62" s="30">
        <v>0</v>
      </c>
      <c r="M62" s="30">
        <v>0</v>
      </c>
      <c r="N62" s="30">
        <v>15034.676999999998</v>
      </c>
      <c r="O62" s="30">
        <v>0</v>
      </c>
      <c r="P62" s="30">
        <f>+P64+P72</f>
        <v>15034.676999999998</v>
      </c>
      <c r="Q62" s="30">
        <f t="shared" ref="Q62" si="47">+Q64+Q72</f>
        <v>31355.676999999996</v>
      </c>
      <c r="T62" s="28">
        <f>D62</f>
        <v>0</v>
      </c>
      <c r="U62" s="28">
        <f>E62</f>
        <v>0</v>
      </c>
      <c r="V62" s="28">
        <f>J62</f>
        <v>16321</v>
      </c>
      <c r="W62" s="28">
        <f t="shared" si="28"/>
        <v>15034.676999999998</v>
      </c>
      <c r="Y62" s="32">
        <f t="shared" ref="Y62" si="48">+Y64+Y72</f>
        <v>31355.676999999996</v>
      </c>
    </row>
    <row r="63" spans="1:25" x14ac:dyDescent="0.2">
      <c r="A63" s="8"/>
      <c r="B63" s="9"/>
      <c r="C63" s="7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1:25" ht="15.75" x14ac:dyDescent="0.25">
      <c r="A64" s="5" t="s">
        <v>20</v>
      </c>
      <c r="B64" s="18"/>
      <c r="C64" s="19"/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16321</v>
      </c>
      <c r="J64" s="30">
        <f>SUM(J65:J70)</f>
        <v>16321</v>
      </c>
      <c r="K64" s="30">
        <v>0</v>
      </c>
      <c r="L64" s="30">
        <v>0</v>
      </c>
      <c r="M64" s="30">
        <v>0</v>
      </c>
      <c r="N64" s="30">
        <v>15034.676999999998</v>
      </c>
      <c r="O64" s="30">
        <v>0</v>
      </c>
      <c r="P64" s="30">
        <f>SUM(P65:P70)</f>
        <v>15034.676999999998</v>
      </c>
      <c r="Q64" s="30">
        <f t="shared" ref="Q64" si="49">SUM(Q65:Q70)</f>
        <v>31355.676999999996</v>
      </c>
      <c r="T64" s="28">
        <f t="shared" ref="T64:T70" si="50">D64</f>
        <v>0</v>
      </c>
      <c r="U64" s="28">
        <f t="shared" ref="U64:U70" si="51">E64</f>
        <v>0</v>
      </c>
      <c r="V64" s="28">
        <f t="shared" ref="V64:V70" si="52">J64</f>
        <v>16321</v>
      </c>
      <c r="W64" s="28">
        <f t="shared" si="28"/>
        <v>15034.676999999998</v>
      </c>
      <c r="Y64" s="32">
        <f t="shared" ref="Y64" si="53">SUM(Y65:Y70)</f>
        <v>31355.676999999996</v>
      </c>
    </row>
    <row r="65" spans="1:25" x14ac:dyDescent="0.2">
      <c r="A65" s="10" t="s">
        <v>21</v>
      </c>
      <c r="B65" s="6"/>
      <c r="C65" s="7"/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f t="shared" ref="J65:J70" si="54">SUM(F65:I65)</f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f t="shared" ref="P65:P70" si="55">SUM(K65:O65)</f>
        <v>0</v>
      </c>
      <c r="Q65" s="30">
        <f t="shared" ref="Q65:Q70" si="56">D65+E65+J65+P65</f>
        <v>0</v>
      </c>
      <c r="T65" s="28">
        <f t="shared" si="50"/>
        <v>0</v>
      </c>
      <c r="U65" s="28">
        <f t="shared" si="51"/>
        <v>0</v>
      </c>
      <c r="V65" s="28">
        <f t="shared" si="52"/>
        <v>0</v>
      </c>
      <c r="W65" s="28">
        <f t="shared" si="28"/>
        <v>0</v>
      </c>
      <c r="Y65" s="32">
        <f>SUM(T65:X65)</f>
        <v>0</v>
      </c>
    </row>
    <row r="66" spans="1:25" x14ac:dyDescent="0.2">
      <c r="A66" s="10" t="s">
        <v>22</v>
      </c>
      <c r="B66" s="6"/>
      <c r="C66" s="7"/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16321</v>
      </c>
      <c r="J66" s="30">
        <f t="shared" si="54"/>
        <v>16321</v>
      </c>
      <c r="K66" s="30">
        <v>0</v>
      </c>
      <c r="L66" s="30">
        <v>0</v>
      </c>
      <c r="M66" s="30">
        <v>0</v>
      </c>
      <c r="N66" s="30">
        <v>15034.676999999998</v>
      </c>
      <c r="O66" s="30">
        <v>0</v>
      </c>
      <c r="P66" s="30">
        <f t="shared" si="55"/>
        <v>15034.676999999998</v>
      </c>
      <c r="Q66" s="30">
        <f t="shared" si="56"/>
        <v>31355.676999999996</v>
      </c>
      <c r="T66" s="28">
        <f t="shared" si="50"/>
        <v>0</v>
      </c>
      <c r="U66" s="28">
        <f t="shared" si="51"/>
        <v>0</v>
      </c>
      <c r="V66" s="28">
        <f t="shared" si="52"/>
        <v>16321</v>
      </c>
      <c r="W66" s="28">
        <f t="shared" si="28"/>
        <v>15034.676999999998</v>
      </c>
      <c r="Y66" s="32">
        <f t="shared" ref="Y66:Y70" si="57">SUM(T66:X66)</f>
        <v>31355.676999999996</v>
      </c>
    </row>
    <row r="67" spans="1:25" x14ac:dyDescent="0.2">
      <c r="A67" s="10" t="s">
        <v>23</v>
      </c>
      <c r="B67" s="6"/>
      <c r="C67" s="7"/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f t="shared" si="54"/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f t="shared" si="55"/>
        <v>0</v>
      </c>
      <c r="Q67" s="30">
        <f t="shared" si="56"/>
        <v>0</v>
      </c>
      <c r="T67" s="28">
        <f t="shared" si="50"/>
        <v>0</v>
      </c>
      <c r="U67" s="28">
        <f t="shared" si="51"/>
        <v>0</v>
      </c>
      <c r="V67" s="28">
        <f t="shared" si="52"/>
        <v>0</v>
      </c>
      <c r="W67" s="28">
        <f t="shared" si="28"/>
        <v>0</v>
      </c>
      <c r="Y67" s="32">
        <f t="shared" si="57"/>
        <v>0</v>
      </c>
    </row>
    <row r="68" spans="1:25" x14ac:dyDescent="0.2">
      <c r="A68" s="10" t="s">
        <v>24</v>
      </c>
      <c r="B68" s="6"/>
      <c r="C68" s="7"/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f t="shared" si="54"/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f t="shared" si="55"/>
        <v>0</v>
      </c>
      <c r="Q68" s="30">
        <f t="shared" si="56"/>
        <v>0</v>
      </c>
      <c r="T68" s="28">
        <f t="shared" si="50"/>
        <v>0</v>
      </c>
      <c r="U68" s="28">
        <f t="shared" si="51"/>
        <v>0</v>
      </c>
      <c r="V68" s="28">
        <f t="shared" si="52"/>
        <v>0</v>
      </c>
      <c r="W68" s="28">
        <f t="shared" ref="W68:W99" si="58">P68</f>
        <v>0</v>
      </c>
      <c r="Y68" s="32">
        <f t="shared" si="57"/>
        <v>0</v>
      </c>
    </row>
    <row r="69" spans="1:25" x14ac:dyDescent="0.2">
      <c r="A69" s="10" t="s">
        <v>25</v>
      </c>
      <c r="B69" s="6"/>
      <c r="C69" s="7"/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f t="shared" si="54"/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f t="shared" si="55"/>
        <v>0</v>
      </c>
      <c r="Q69" s="30">
        <f t="shared" si="56"/>
        <v>0</v>
      </c>
      <c r="T69" s="28">
        <f t="shared" si="50"/>
        <v>0</v>
      </c>
      <c r="U69" s="28">
        <f t="shared" si="51"/>
        <v>0</v>
      </c>
      <c r="V69" s="28">
        <f t="shared" si="52"/>
        <v>0</v>
      </c>
      <c r="W69" s="28">
        <f t="shared" si="58"/>
        <v>0</v>
      </c>
      <c r="Y69" s="32">
        <f t="shared" si="57"/>
        <v>0</v>
      </c>
    </row>
    <row r="70" spans="1:25" x14ac:dyDescent="0.2">
      <c r="A70" s="10" t="s">
        <v>26</v>
      </c>
      <c r="B70" s="6"/>
      <c r="C70" s="7"/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f t="shared" si="54"/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f t="shared" si="55"/>
        <v>0</v>
      </c>
      <c r="Q70" s="30">
        <f t="shared" si="56"/>
        <v>0</v>
      </c>
      <c r="T70" s="28">
        <f t="shared" si="50"/>
        <v>0</v>
      </c>
      <c r="U70" s="28">
        <f t="shared" si="51"/>
        <v>0</v>
      </c>
      <c r="V70" s="28">
        <f t="shared" si="52"/>
        <v>0</v>
      </c>
      <c r="W70" s="28">
        <f t="shared" si="58"/>
        <v>0</v>
      </c>
      <c r="Y70" s="32">
        <f t="shared" si="57"/>
        <v>0</v>
      </c>
    </row>
    <row r="71" spans="1:25" x14ac:dyDescent="0.2">
      <c r="A71" s="8"/>
      <c r="B71" s="9"/>
      <c r="C71" s="7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1:25" ht="15.75" x14ac:dyDescent="0.25">
      <c r="A72" s="5" t="s">
        <v>27</v>
      </c>
      <c r="B72" s="18"/>
      <c r="C72" s="19"/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f>SUM(J73:J78)</f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f>SUM(P73:P78)</f>
        <v>0</v>
      </c>
      <c r="Q72" s="30">
        <f t="shared" ref="Q72" si="59">SUM(Q73:Q78)</f>
        <v>0</v>
      </c>
      <c r="T72" s="28">
        <f t="shared" ref="T72:T78" si="60">D72</f>
        <v>0</v>
      </c>
      <c r="U72" s="28">
        <f t="shared" ref="U72:U78" si="61">E72</f>
        <v>0</v>
      </c>
      <c r="V72" s="28">
        <f t="shared" ref="V72:V78" si="62">J72</f>
        <v>0</v>
      </c>
      <c r="W72" s="28">
        <f t="shared" si="58"/>
        <v>0</v>
      </c>
      <c r="Y72" s="32">
        <f t="shared" ref="Y72" si="63">SUM(Y73:Y78)</f>
        <v>0</v>
      </c>
    </row>
    <row r="73" spans="1:25" x14ac:dyDescent="0.2">
      <c r="A73" s="10" t="s">
        <v>21</v>
      </c>
      <c r="B73" s="6"/>
      <c r="C73" s="7"/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f t="shared" ref="J73:J78" si="64">SUM(F73:I73)</f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f t="shared" ref="P73:P78" si="65">SUM(K73:O73)</f>
        <v>0</v>
      </c>
      <c r="Q73" s="30">
        <f t="shared" ref="Q73:Q78" si="66">D73+E73+J73+P73</f>
        <v>0</v>
      </c>
      <c r="T73" s="28">
        <f t="shared" si="60"/>
        <v>0</v>
      </c>
      <c r="U73" s="28">
        <f t="shared" si="61"/>
        <v>0</v>
      </c>
      <c r="V73" s="28">
        <f t="shared" si="62"/>
        <v>0</v>
      </c>
      <c r="W73" s="28">
        <f t="shared" si="58"/>
        <v>0</v>
      </c>
      <c r="Y73" s="32">
        <f>SUM(T73:X73)</f>
        <v>0</v>
      </c>
    </row>
    <row r="74" spans="1:25" x14ac:dyDescent="0.2">
      <c r="A74" s="10" t="s">
        <v>22</v>
      </c>
      <c r="B74" s="6"/>
      <c r="C74" s="7"/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f t="shared" si="64"/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f t="shared" si="65"/>
        <v>0</v>
      </c>
      <c r="Q74" s="30">
        <f t="shared" si="66"/>
        <v>0</v>
      </c>
      <c r="T74" s="28">
        <f t="shared" si="60"/>
        <v>0</v>
      </c>
      <c r="U74" s="28">
        <f t="shared" si="61"/>
        <v>0</v>
      </c>
      <c r="V74" s="28">
        <f t="shared" si="62"/>
        <v>0</v>
      </c>
      <c r="W74" s="28">
        <f t="shared" si="58"/>
        <v>0</v>
      </c>
      <c r="Y74" s="32">
        <f t="shared" ref="Y74:Y78" si="67">SUM(T74:X74)</f>
        <v>0</v>
      </c>
    </row>
    <row r="75" spans="1:25" x14ac:dyDescent="0.2">
      <c r="A75" s="10" t="s">
        <v>23</v>
      </c>
      <c r="B75" s="6"/>
      <c r="C75" s="7"/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f t="shared" si="64"/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f t="shared" si="65"/>
        <v>0</v>
      </c>
      <c r="Q75" s="30">
        <f t="shared" si="66"/>
        <v>0</v>
      </c>
      <c r="T75" s="28">
        <f t="shared" si="60"/>
        <v>0</v>
      </c>
      <c r="U75" s="28">
        <f t="shared" si="61"/>
        <v>0</v>
      </c>
      <c r="V75" s="28">
        <f t="shared" si="62"/>
        <v>0</v>
      </c>
      <c r="W75" s="28">
        <f t="shared" si="58"/>
        <v>0</v>
      </c>
      <c r="Y75" s="32">
        <f t="shared" si="67"/>
        <v>0</v>
      </c>
    </row>
    <row r="76" spans="1:25" x14ac:dyDescent="0.2">
      <c r="A76" s="10" t="s">
        <v>28</v>
      </c>
      <c r="B76" s="6"/>
      <c r="C76" s="7"/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f t="shared" si="64"/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f t="shared" si="65"/>
        <v>0</v>
      </c>
      <c r="Q76" s="30">
        <f t="shared" si="66"/>
        <v>0</v>
      </c>
      <c r="T76" s="28">
        <f t="shared" si="60"/>
        <v>0</v>
      </c>
      <c r="U76" s="28">
        <f t="shared" si="61"/>
        <v>0</v>
      </c>
      <c r="V76" s="28">
        <f t="shared" si="62"/>
        <v>0</v>
      </c>
      <c r="W76" s="28">
        <f t="shared" si="58"/>
        <v>0</v>
      </c>
      <c r="Y76" s="32">
        <f t="shared" si="67"/>
        <v>0</v>
      </c>
    </row>
    <row r="77" spans="1:25" x14ac:dyDescent="0.2">
      <c r="A77" s="10" t="s">
        <v>25</v>
      </c>
      <c r="B77" s="6"/>
      <c r="C77" s="7"/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f t="shared" si="64"/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f t="shared" si="65"/>
        <v>0</v>
      </c>
      <c r="Q77" s="30">
        <f t="shared" si="66"/>
        <v>0</v>
      </c>
      <c r="T77" s="28">
        <f t="shared" si="60"/>
        <v>0</v>
      </c>
      <c r="U77" s="28">
        <f t="shared" si="61"/>
        <v>0</v>
      </c>
      <c r="V77" s="28">
        <f t="shared" si="62"/>
        <v>0</v>
      </c>
      <c r="W77" s="28">
        <f t="shared" si="58"/>
        <v>0</v>
      </c>
      <c r="Y77" s="32">
        <f t="shared" si="67"/>
        <v>0</v>
      </c>
    </row>
    <row r="78" spans="1:25" x14ac:dyDescent="0.2">
      <c r="A78" s="10" t="s">
        <v>29</v>
      </c>
      <c r="B78" s="6"/>
      <c r="C78" s="7"/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f t="shared" si="64"/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f t="shared" si="65"/>
        <v>0</v>
      </c>
      <c r="Q78" s="30">
        <f t="shared" si="66"/>
        <v>0</v>
      </c>
      <c r="T78" s="28">
        <f t="shared" si="60"/>
        <v>0</v>
      </c>
      <c r="U78" s="28">
        <f t="shared" si="61"/>
        <v>0</v>
      </c>
      <c r="V78" s="28">
        <f t="shared" si="62"/>
        <v>0</v>
      </c>
      <c r="W78" s="28">
        <f t="shared" si="58"/>
        <v>0</v>
      </c>
      <c r="Y78" s="32">
        <f t="shared" si="67"/>
        <v>0</v>
      </c>
    </row>
    <row r="79" spans="1:25" x14ac:dyDescent="0.2">
      <c r="A79" s="10"/>
      <c r="B79" s="6"/>
      <c r="C79" s="7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</row>
    <row r="80" spans="1:25" ht="15.75" x14ac:dyDescent="0.25">
      <c r="A80" s="20" t="s">
        <v>30</v>
      </c>
      <c r="B80" s="21"/>
      <c r="C80" s="22"/>
      <c r="D80" s="30">
        <v>8182.1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f>+J82+J90</f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f>+P82+P90</f>
        <v>0</v>
      </c>
      <c r="Q80" s="30">
        <f t="shared" ref="Q80" si="68">+Q82+Q90</f>
        <v>8182.1</v>
      </c>
      <c r="T80" s="28">
        <f>D80</f>
        <v>8182.1</v>
      </c>
      <c r="U80" s="28">
        <f>E80</f>
        <v>0</v>
      </c>
      <c r="V80" s="28">
        <f>J80</f>
        <v>0</v>
      </c>
      <c r="W80" s="28">
        <f t="shared" si="58"/>
        <v>0</v>
      </c>
      <c r="Y80" s="32">
        <f t="shared" ref="Y80" si="69">+Y82+Y90</f>
        <v>8182.1</v>
      </c>
    </row>
    <row r="81" spans="1:25" x14ac:dyDescent="0.2">
      <c r="A81" s="8"/>
      <c r="B81" s="9"/>
      <c r="C81" s="7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</row>
    <row r="82" spans="1:25" ht="15.75" x14ac:dyDescent="0.25">
      <c r="A82" s="20" t="s">
        <v>31</v>
      </c>
      <c r="B82" s="21"/>
      <c r="C82" s="22"/>
      <c r="D82" s="30">
        <v>8015.5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f>SUM(J83:J88)</f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f>SUM(P83:P88)</f>
        <v>0</v>
      </c>
      <c r="Q82" s="30">
        <f t="shared" ref="Q82" si="70">SUM(Q83:Q88)</f>
        <v>8015.5</v>
      </c>
      <c r="T82" s="28">
        <f t="shared" ref="T82:T88" si="71">D82</f>
        <v>8015.5</v>
      </c>
      <c r="U82" s="28">
        <f t="shared" ref="U82:U88" si="72">E82</f>
        <v>0</v>
      </c>
      <c r="V82" s="28">
        <f t="shared" ref="V82:V88" si="73">J82</f>
        <v>0</v>
      </c>
      <c r="W82" s="28">
        <f t="shared" si="58"/>
        <v>0</v>
      </c>
      <c r="Y82" s="32">
        <f t="shared" ref="Y82" si="74">SUM(Y83:Y88)</f>
        <v>8015.5</v>
      </c>
    </row>
    <row r="83" spans="1:25" x14ac:dyDescent="0.2">
      <c r="A83" s="10" t="s">
        <v>21</v>
      </c>
      <c r="B83" s="6"/>
      <c r="C83" s="7"/>
      <c r="D83" s="30">
        <v>8015.5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f t="shared" ref="J83:J88" si="75">SUM(F83:I83)</f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f t="shared" ref="P83:P88" si="76">SUM(K83:O83)</f>
        <v>0</v>
      </c>
      <c r="Q83" s="30">
        <f t="shared" ref="Q83:Q88" si="77">D83+E83+J83+P83</f>
        <v>8015.5</v>
      </c>
      <c r="T83" s="28">
        <f t="shared" si="71"/>
        <v>8015.5</v>
      </c>
      <c r="U83" s="28">
        <f t="shared" si="72"/>
        <v>0</v>
      </c>
      <c r="V83" s="28">
        <f t="shared" si="73"/>
        <v>0</v>
      </c>
      <c r="W83" s="28">
        <f t="shared" si="58"/>
        <v>0</v>
      </c>
      <c r="Y83" s="32">
        <f>SUM(T83:X83)</f>
        <v>8015.5</v>
      </c>
    </row>
    <row r="84" spans="1:25" x14ac:dyDescent="0.2">
      <c r="A84" s="10" t="s">
        <v>22</v>
      </c>
      <c r="B84" s="6"/>
      <c r="C84" s="7"/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f t="shared" si="75"/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f t="shared" si="76"/>
        <v>0</v>
      </c>
      <c r="Q84" s="30">
        <f t="shared" si="77"/>
        <v>0</v>
      </c>
      <c r="T84" s="28">
        <f t="shared" si="71"/>
        <v>0</v>
      </c>
      <c r="U84" s="28">
        <f t="shared" si="72"/>
        <v>0</v>
      </c>
      <c r="V84" s="28">
        <f t="shared" si="73"/>
        <v>0</v>
      </c>
      <c r="W84" s="28">
        <f t="shared" si="58"/>
        <v>0</v>
      </c>
      <c r="Y84" s="32">
        <f t="shared" ref="Y84:Y88" si="78">SUM(T84:X84)</f>
        <v>0</v>
      </c>
    </row>
    <row r="85" spans="1:25" x14ac:dyDescent="0.2">
      <c r="A85" s="23" t="s">
        <v>23</v>
      </c>
      <c r="B85" s="24"/>
      <c r="C85" s="25"/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f t="shared" si="75"/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f t="shared" si="76"/>
        <v>0</v>
      </c>
      <c r="Q85" s="30">
        <f t="shared" si="77"/>
        <v>0</v>
      </c>
      <c r="T85" s="28">
        <f t="shared" si="71"/>
        <v>0</v>
      </c>
      <c r="U85" s="28">
        <f t="shared" si="72"/>
        <v>0</v>
      </c>
      <c r="V85" s="28">
        <f t="shared" si="73"/>
        <v>0</v>
      </c>
      <c r="W85" s="28">
        <f t="shared" si="58"/>
        <v>0</v>
      </c>
      <c r="Y85" s="32">
        <f t="shared" si="78"/>
        <v>0</v>
      </c>
    </row>
    <row r="86" spans="1:25" x14ac:dyDescent="0.2">
      <c r="A86" s="10" t="s">
        <v>28</v>
      </c>
      <c r="B86" s="6"/>
      <c r="C86" s="7"/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f t="shared" si="75"/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f t="shared" si="76"/>
        <v>0</v>
      </c>
      <c r="Q86" s="30">
        <f t="shared" si="77"/>
        <v>0</v>
      </c>
      <c r="T86" s="28">
        <f t="shared" si="71"/>
        <v>0</v>
      </c>
      <c r="U86" s="28">
        <f t="shared" si="72"/>
        <v>0</v>
      </c>
      <c r="V86" s="28">
        <f t="shared" si="73"/>
        <v>0</v>
      </c>
      <c r="W86" s="28">
        <f t="shared" si="58"/>
        <v>0</v>
      </c>
      <c r="Y86" s="32">
        <f t="shared" si="78"/>
        <v>0</v>
      </c>
    </row>
    <row r="87" spans="1:25" x14ac:dyDescent="0.2">
      <c r="A87" s="10" t="s">
        <v>25</v>
      </c>
      <c r="B87" s="6"/>
      <c r="C87" s="7"/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f t="shared" si="75"/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f t="shared" si="76"/>
        <v>0</v>
      </c>
      <c r="Q87" s="30">
        <f t="shared" si="77"/>
        <v>0</v>
      </c>
      <c r="T87" s="28">
        <f t="shared" si="71"/>
        <v>0</v>
      </c>
      <c r="U87" s="28">
        <f t="shared" si="72"/>
        <v>0</v>
      </c>
      <c r="V87" s="28">
        <f t="shared" si="73"/>
        <v>0</v>
      </c>
      <c r="W87" s="28">
        <f t="shared" si="58"/>
        <v>0</v>
      </c>
      <c r="Y87" s="32">
        <f t="shared" si="78"/>
        <v>0</v>
      </c>
    </row>
    <row r="88" spans="1:25" x14ac:dyDescent="0.2">
      <c r="A88" s="10" t="s">
        <v>26</v>
      </c>
      <c r="B88" s="6"/>
      <c r="C88" s="7"/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f t="shared" si="75"/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f t="shared" si="76"/>
        <v>0</v>
      </c>
      <c r="Q88" s="30">
        <f t="shared" si="77"/>
        <v>0</v>
      </c>
      <c r="T88" s="28">
        <f t="shared" si="71"/>
        <v>0</v>
      </c>
      <c r="U88" s="28">
        <f t="shared" si="72"/>
        <v>0</v>
      </c>
      <c r="V88" s="28">
        <f t="shared" si="73"/>
        <v>0</v>
      </c>
      <c r="W88" s="28">
        <f t="shared" si="58"/>
        <v>0</v>
      </c>
      <c r="Y88" s="32">
        <f t="shared" si="78"/>
        <v>0</v>
      </c>
    </row>
    <row r="89" spans="1:25" x14ac:dyDescent="0.2">
      <c r="A89" s="8"/>
      <c r="B89" s="9"/>
      <c r="C89" s="7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</row>
    <row r="90" spans="1:25" ht="15.75" x14ac:dyDescent="0.25">
      <c r="A90" s="20" t="s">
        <v>32</v>
      </c>
      <c r="B90" s="21"/>
      <c r="C90" s="22"/>
      <c r="D90" s="30">
        <v>166.6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f>SUM(J91:J96)</f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f>SUM(P91:P96)</f>
        <v>0</v>
      </c>
      <c r="Q90" s="30">
        <f t="shared" ref="Q90" si="79">SUM(Q91:Q96)</f>
        <v>166.6</v>
      </c>
      <c r="T90" s="28">
        <f t="shared" ref="T90:T96" si="80">D90</f>
        <v>166.6</v>
      </c>
      <c r="U90" s="28">
        <f t="shared" ref="U90:U96" si="81">E90</f>
        <v>0</v>
      </c>
      <c r="V90" s="28">
        <f t="shared" ref="V90:V96" si="82">J90</f>
        <v>0</v>
      </c>
      <c r="W90" s="28">
        <f t="shared" si="58"/>
        <v>0</v>
      </c>
      <c r="Y90" s="32">
        <f t="shared" ref="Y90" si="83">SUM(Y91:Y96)</f>
        <v>166.6</v>
      </c>
    </row>
    <row r="91" spans="1:25" x14ac:dyDescent="0.2">
      <c r="A91" s="10" t="s">
        <v>21</v>
      </c>
      <c r="B91" s="6"/>
      <c r="C91" s="7"/>
      <c r="D91" s="30">
        <v>166.6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f t="shared" ref="J91:J96" si="84">SUM(F91:I91)</f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f t="shared" ref="P91:P96" si="85">SUM(K91:O91)</f>
        <v>0</v>
      </c>
      <c r="Q91" s="30">
        <f t="shared" ref="Q91:Q96" si="86">D91+E91+J91+P91</f>
        <v>166.6</v>
      </c>
      <c r="T91" s="28">
        <f t="shared" si="80"/>
        <v>166.6</v>
      </c>
      <c r="U91" s="28">
        <f t="shared" si="81"/>
        <v>0</v>
      </c>
      <c r="V91" s="28">
        <f t="shared" si="82"/>
        <v>0</v>
      </c>
      <c r="W91" s="28">
        <f t="shared" si="58"/>
        <v>0</v>
      </c>
      <c r="Y91" s="32">
        <f>SUM(T91:X91)</f>
        <v>166.6</v>
      </c>
    </row>
    <row r="92" spans="1:25" x14ac:dyDescent="0.2">
      <c r="A92" s="10" t="s">
        <v>33</v>
      </c>
      <c r="B92" s="6"/>
      <c r="C92" s="7"/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f t="shared" si="84"/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f t="shared" si="85"/>
        <v>0</v>
      </c>
      <c r="Q92" s="30">
        <f t="shared" si="86"/>
        <v>0</v>
      </c>
      <c r="T92" s="28">
        <f t="shared" si="80"/>
        <v>0</v>
      </c>
      <c r="U92" s="28">
        <f t="shared" si="81"/>
        <v>0</v>
      </c>
      <c r="V92" s="28">
        <f t="shared" si="82"/>
        <v>0</v>
      </c>
      <c r="W92" s="28">
        <f t="shared" si="58"/>
        <v>0</v>
      </c>
      <c r="Y92" s="32">
        <f t="shared" ref="Y92:Y96" si="87">SUM(T92:X92)</f>
        <v>0</v>
      </c>
    </row>
    <row r="93" spans="1:25" x14ac:dyDescent="0.2">
      <c r="A93" s="10" t="s">
        <v>23</v>
      </c>
      <c r="B93" s="6"/>
      <c r="C93" s="7"/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f t="shared" si="84"/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f t="shared" si="85"/>
        <v>0</v>
      </c>
      <c r="Q93" s="30">
        <f t="shared" si="86"/>
        <v>0</v>
      </c>
      <c r="T93" s="28">
        <f t="shared" si="80"/>
        <v>0</v>
      </c>
      <c r="U93" s="28">
        <f t="shared" si="81"/>
        <v>0</v>
      </c>
      <c r="V93" s="28">
        <f t="shared" si="82"/>
        <v>0</v>
      </c>
      <c r="W93" s="28">
        <f t="shared" si="58"/>
        <v>0</v>
      </c>
      <c r="Y93" s="32">
        <f t="shared" si="87"/>
        <v>0</v>
      </c>
    </row>
    <row r="94" spans="1:25" x14ac:dyDescent="0.2">
      <c r="A94" s="10" t="s">
        <v>28</v>
      </c>
      <c r="B94" s="6"/>
      <c r="C94" s="7"/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f t="shared" si="84"/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f t="shared" si="85"/>
        <v>0</v>
      </c>
      <c r="Q94" s="30">
        <f t="shared" si="86"/>
        <v>0</v>
      </c>
      <c r="T94" s="28">
        <f t="shared" si="80"/>
        <v>0</v>
      </c>
      <c r="U94" s="28">
        <f t="shared" si="81"/>
        <v>0</v>
      </c>
      <c r="V94" s="28">
        <f t="shared" si="82"/>
        <v>0</v>
      </c>
      <c r="W94" s="28">
        <f t="shared" si="58"/>
        <v>0</v>
      </c>
      <c r="Y94" s="32">
        <f t="shared" si="87"/>
        <v>0</v>
      </c>
    </row>
    <row r="95" spans="1:25" x14ac:dyDescent="0.2">
      <c r="A95" s="10" t="s">
        <v>34</v>
      </c>
      <c r="B95" s="6"/>
      <c r="C95" s="7"/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f t="shared" si="84"/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f t="shared" si="85"/>
        <v>0</v>
      </c>
      <c r="Q95" s="30">
        <f t="shared" si="86"/>
        <v>0</v>
      </c>
      <c r="T95" s="28">
        <f t="shared" si="80"/>
        <v>0</v>
      </c>
      <c r="U95" s="28">
        <f t="shared" si="81"/>
        <v>0</v>
      </c>
      <c r="V95" s="28">
        <f t="shared" si="82"/>
        <v>0</v>
      </c>
      <c r="W95" s="28">
        <f t="shared" si="58"/>
        <v>0</v>
      </c>
      <c r="Y95" s="32">
        <f t="shared" si="87"/>
        <v>0</v>
      </c>
    </row>
    <row r="96" spans="1:25" x14ac:dyDescent="0.2">
      <c r="A96" s="10" t="s">
        <v>26</v>
      </c>
      <c r="B96" s="6"/>
      <c r="C96" s="7"/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f t="shared" si="84"/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f t="shared" si="85"/>
        <v>0</v>
      </c>
      <c r="Q96" s="30">
        <f t="shared" si="86"/>
        <v>0</v>
      </c>
      <c r="T96" s="28">
        <f t="shared" si="80"/>
        <v>0</v>
      </c>
      <c r="U96" s="28">
        <f t="shared" si="81"/>
        <v>0</v>
      </c>
      <c r="V96" s="28">
        <f t="shared" si="82"/>
        <v>0</v>
      </c>
      <c r="W96" s="28">
        <f t="shared" si="58"/>
        <v>0</v>
      </c>
      <c r="Y96" s="32">
        <f t="shared" si="87"/>
        <v>0</v>
      </c>
    </row>
    <row r="97" spans="1:25" x14ac:dyDescent="0.2">
      <c r="A97" s="8"/>
      <c r="B97" s="9"/>
      <c r="C97" s="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</row>
    <row r="98" spans="1:25" ht="15.75" x14ac:dyDescent="0.25">
      <c r="A98" s="5" t="s">
        <v>35</v>
      </c>
      <c r="B98" s="18"/>
      <c r="C98" s="19"/>
      <c r="D98" s="30">
        <v>0</v>
      </c>
      <c r="E98" s="30">
        <v>101</v>
      </c>
      <c r="F98" s="30">
        <v>0</v>
      </c>
      <c r="G98" s="30">
        <v>0</v>
      </c>
      <c r="H98" s="30">
        <v>0</v>
      </c>
      <c r="I98" s="30">
        <v>0</v>
      </c>
      <c r="J98" s="30">
        <f>+J99+J104</f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f>+P99+P104</f>
        <v>0</v>
      </c>
      <c r="Q98" s="30">
        <f>+Q99+Q104</f>
        <v>101</v>
      </c>
      <c r="T98" s="28">
        <f t="shared" ref="T98:U102" si="88">D98</f>
        <v>0</v>
      </c>
      <c r="U98" s="28">
        <f t="shared" si="88"/>
        <v>101</v>
      </c>
      <c r="V98" s="28">
        <f>J98</f>
        <v>0</v>
      </c>
      <c r="W98" s="28">
        <f t="shared" si="58"/>
        <v>0</v>
      </c>
      <c r="Y98" s="32">
        <f>+Y99+Y104</f>
        <v>101</v>
      </c>
    </row>
    <row r="99" spans="1:25" ht="15.75" x14ac:dyDescent="0.25">
      <c r="A99" s="5" t="s">
        <v>36</v>
      </c>
      <c r="B99" s="18"/>
      <c r="C99" s="19"/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f>SUM(J100:J102)</f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f>SUM(P100:P102)</f>
        <v>0</v>
      </c>
      <c r="Q99" s="30">
        <f t="shared" ref="Q99" si="89">SUM(Q100:Q102)</f>
        <v>0</v>
      </c>
      <c r="T99" s="28">
        <f t="shared" si="88"/>
        <v>0</v>
      </c>
      <c r="U99" s="28">
        <f t="shared" si="88"/>
        <v>0</v>
      </c>
      <c r="V99" s="28">
        <f>J99</f>
        <v>0</v>
      </c>
      <c r="W99" s="28">
        <f t="shared" si="58"/>
        <v>0</v>
      </c>
      <c r="Y99" s="32">
        <f t="shared" ref="Y99" si="90">SUM(Y100:Y102)</f>
        <v>0</v>
      </c>
    </row>
    <row r="100" spans="1:25" x14ac:dyDescent="0.2">
      <c r="A100" s="10" t="s">
        <v>37</v>
      </c>
      <c r="B100" s="6"/>
      <c r="C100" s="7"/>
      <c r="D100" s="30"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0">
        <f t="shared" ref="J100:J102" si="91">SUM(F100:I100)</f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f t="shared" ref="P100:P102" si="92">SUM(K100:O100)</f>
        <v>0</v>
      </c>
      <c r="Q100" s="30">
        <f>D100+E100+J100+P100</f>
        <v>0</v>
      </c>
      <c r="T100" s="28">
        <f t="shared" si="88"/>
        <v>0</v>
      </c>
      <c r="U100" s="28">
        <f t="shared" si="88"/>
        <v>0</v>
      </c>
      <c r="V100" s="28">
        <f>J100</f>
        <v>0</v>
      </c>
      <c r="W100" s="28">
        <f t="shared" ref="W100:W107" si="93">P100</f>
        <v>0</v>
      </c>
      <c r="Y100" s="32">
        <f t="shared" ref="Y100:Y102" si="94">SUM(T100:X100)</f>
        <v>0</v>
      </c>
    </row>
    <row r="101" spans="1:25" x14ac:dyDescent="0.2">
      <c r="A101" s="23" t="s">
        <v>38</v>
      </c>
      <c r="B101" s="24"/>
      <c r="C101" s="25"/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f t="shared" si="91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f t="shared" si="92"/>
        <v>0</v>
      </c>
      <c r="Q101" s="30">
        <f>D101+E101+J101+P101</f>
        <v>0</v>
      </c>
      <c r="T101" s="28">
        <f t="shared" si="88"/>
        <v>0</v>
      </c>
      <c r="U101" s="28">
        <f t="shared" si="88"/>
        <v>0</v>
      </c>
      <c r="V101" s="28">
        <f>J101</f>
        <v>0</v>
      </c>
      <c r="W101" s="28">
        <f t="shared" si="93"/>
        <v>0</v>
      </c>
      <c r="Y101" s="32">
        <f t="shared" si="94"/>
        <v>0</v>
      </c>
    </row>
    <row r="102" spans="1:25" x14ac:dyDescent="0.2">
      <c r="A102" s="23" t="s">
        <v>39</v>
      </c>
      <c r="B102" s="24"/>
      <c r="C102" s="25"/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f t="shared" si="91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f t="shared" si="92"/>
        <v>0</v>
      </c>
      <c r="Q102" s="30">
        <f>D102+E102+J102+P102</f>
        <v>0</v>
      </c>
      <c r="T102" s="28">
        <f t="shared" si="88"/>
        <v>0</v>
      </c>
      <c r="U102" s="28">
        <f t="shared" si="88"/>
        <v>0</v>
      </c>
      <c r="V102" s="28">
        <f>J102</f>
        <v>0</v>
      </c>
      <c r="W102" s="28">
        <f t="shared" si="93"/>
        <v>0</v>
      </c>
      <c r="Y102" s="32">
        <f t="shared" si="94"/>
        <v>0</v>
      </c>
    </row>
    <row r="103" spans="1:25" ht="15.75" x14ac:dyDescent="0.25">
      <c r="A103" s="5"/>
      <c r="B103" s="18"/>
      <c r="C103" s="1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</row>
    <row r="104" spans="1:25" ht="15.75" x14ac:dyDescent="0.25">
      <c r="A104" s="20" t="s">
        <v>40</v>
      </c>
      <c r="B104" s="21"/>
      <c r="C104" s="22"/>
      <c r="D104" s="30">
        <v>0</v>
      </c>
      <c r="E104" s="30">
        <v>101</v>
      </c>
      <c r="F104" s="30">
        <v>0</v>
      </c>
      <c r="G104" s="30">
        <v>0</v>
      </c>
      <c r="H104" s="30">
        <v>0</v>
      </c>
      <c r="I104" s="30">
        <v>0</v>
      </c>
      <c r="J104" s="30">
        <f>SUM(J105:J107)</f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f>SUM(P105:P107)</f>
        <v>0</v>
      </c>
      <c r="Q104" s="30">
        <f t="shared" ref="Q104" si="95">SUM(Q105:Q107)</f>
        <v>101</v>
      </c>
      <c r="T104" s="28">
        <f t="shared" ref="T104:U107" si="96">D104</f>
        <v>0</v>
      </c>
      <c r="U104" s="28">
        <f t="shared" si="96"/>
        <v>101</v>
      </c>
      <c r="V104" s="28">
        <f>J104</f>
        <v>0</v>
      </c>
      <c r="W104" s="28">
        <f t="shared" si="93"/>
        <v>0</v>
      </c>
      <c r="Y104" s="32">
        <f t="shared" ref="Y104" si="97">SUM(Y105:Y107)</f>
        <v>101</v>
      </c>
    </row>
    <row r="105" spans="1:25" x14ac:dyDescent="0.2">
      <c r="A105" s="10" t="s">
        <v>37</v>
      </c>
      <c r="B105" s="6"/>
      <c r="C105" s="7"/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f t="shared" ref="J105:J107" si="98">SUM(F105:I105)</f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f t="shared" ref="P105:P107" si="99">SUM(K105:O105)</f>
        <v>0</v>
      </c>
      <c r="Q105" s="30">
        <f>D105+E105+J105+P105</f>
        <v>0</v>
      </c>
      <c r="T105" s="28">
        <f t="shared" si="96"/>
        <v>0</v>
      </c>
      <c r="U105" s="28">
        <f t="shared" si="96"/>
        <v>0</v>
      </c>
      <c r="V105" s="28">
        <f>J105</f>
        <v>0</v>
      </c>
      <c r="W105" s="28">
        <f t="shared" si="93"/>
        <v>0</v>
      </c>
      <c r="Y105" s="32">
        <f t="shared" ref="Y105:Y107" si="100">SUM(T105:X105)</f>
        <v>0</v>
      </c>
    </row>
    <row r="106" spans="1:25" x14ac:dyDescent="0.2">
      <c r="A106" s="10" t="s">
        <v>38</v>
      </c>
      <c r="B106" s="6"/>
      <c r="C106" s="7"/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f t="shared" si="98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f t="shared" si="99"/>
        <v>0</v>
      </c>
      <c r="Q106" s="30">
        <f>D106+E106+J106+P106</f>
        <v>0</v>
      </c>
      <c r="T106" s="28">
        <f t="shared" si="96"/>
        <v>0</v>
      </c>
      <c r="U106" s="28">
        <f t="shared" si="96"/>
        <v>0</v>
      </c>
      <c r="V106" s="28">
        <f>J106</f>
        <v>0</v>
      </c>
      <c r="W106" s="28">
        <f t="shared" si="93"/>
        <v>0</v>
      </c>
      <c r="Y106" s="32">
        <f t="shared" si="100"/>
        <v>0</v>
      </c>
    </row>
    <row r="107" spans="1:25" x14ac:dyDescent="0.2">
      <c r="A107" s="10" t="s">
        <v>39</v>
      </c>
      <c r="B107" s="6"/>
      <c r="C107" s="7"/>
      <c r="D107" s="30">
        <v>0</v>
      </c>
      <c r="E107" s="30">
        <v>101</v>
      </c>
      <c r="F107" s="30">
        <v>0</v>
      </c>
      <c r="G107" s="30">
        <v>0</v>
      </c>
      <c r="H107" s="30">
        <v>0</v>
      </c>
      <c r="I107" s="30">
        <v>0</v>
      </c>
      <c r="J107" s="30">
        <f t="shared" si="98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f t="shared" si="99"/>
        <v>0</v>
      </c>
      <c r="Q107" s="30">
        <f>D107+E107+J107+P107</f>
        <v>101</v>
      </c>
      <c r="T107" s="28">
        <f t="shared" si="96"/>
        <v>0</v>
      </c>
      <c r="U107" s="28">
        <f t="shared" si="96"/>
        <v>101</v>
      </c>
      <c r="V107" s="28">
        <f>J107</f>
        <v>0</v>
      </c>
      <c r="W107" s="28">
        <f t="shared" si="93"/>
        <v>0</v>
      </c>
      <c r="Y107" s="32">
        <f t="shared" si="100"/>
        <v>101</v>
      </c>
    </row>
    <row r="108" spans="1:25" x14ac:dyDescent="0.2">
      <c r="A108" s="26"/>
      <c r="B108" s="27"/>
      <c r="C108" s="1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</row>
  </sheetData>
  <mergeCells count="2">
    <mergeCell ref="A6:C7"/>
    <mergeCell ref="Q6:Q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MOC-SUMMARY</vt:lpstr>
      <vt:lpstr>MOC-berth</vt:lpstr>
      <vt:lpstr>MOC-ancho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M. Jacinto</dc:creator>
  <cp:lastModifiedBy>Jireh P. Maniego</cp:lastModifiedBy>
  <dcterms:created xsi:type="dcterms:W3CDTF">2018-04-26T07:24:32Z</dcterms:created>
  <dcterms:modified xsi:type="dcterms:W3CDTF">2018-06-28T07:01:23Z</dcterms:modified>
</cp:coreProperties>
</file>